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6.xml" ContentType="application/vnd.openxmlformats-officedocument.spreadsheetml.worksheet+xml"/>
  <Override PartName="/xl/comments/comment2.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comments/comment3.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Як користуватись" sheetId="1" state="visible" r:id="rId1"/>
    <sheet xmlns:r="http://schemas.openxmlformats.org/officeDocument/2006/relationships" name="Колесо" sheetId="2" state="visible" r:id="rId2"/>
    <sheet xmlns:r="http://schemas.openxmlformats.org/officeDocument/2006/relationships" name="Ціль" sheetId="3" state="visible" r:id="rId3"/>
    <sheet xmlns:r="http://schemas.openxmlformats.org/officeDocument/2006/relationships" name="Квартали" sheetId="4" state="visible" r:id="rId4"/>
    <sheet xmlns:r="http://schemas.openxmlformats.org/officeDocument/2006/relationships" name="52 тижні" sheetId="5" state="visible" r:id="rId5"/>
    <sheet xmlns:r="http://schemas.openxmlformats.org/officeDocument/2006/relationships" name="Огляди" sheetId="6" state="visible" r:id="rId6"/>
    <sheet xmlns:r="http://schemas.openxmlformats.org/officeDocument/2006/relationships" name="Люди" sheetId="7" state="visible" r:id="rId7"/>
    <sheet xmlns:r="http://schemas.openxmlformats.org/officeDocument/2006/relationships" name="Книги" sheetId="8" state="visible" r:id="rId8"/>
  </sheets>
  <definedNames/>
  <calcPr calcId="124519" fullCalcOnLoad="1"/>
</workbook>
</file>

<file path=xl/styles.xml><?xml version="1.0" encoding="utf-8"?>
<styleSheet xmlns="http://schemas.openxmlformats.org/spreadsheetml/2006/main">
  <numFmts count="5">
    <numFmt numFmtId="164" formatCode="+0;-0;0"/>
    <numFmt numFmtId="165" formatCode="0.0"/>
    <numFmt numFmtId="166" formatCode="DD.MM.YYYY"/>
    <numFmt numFmtId="167" formatCode="DD.MM"/>
    <numFmt numFmtId="168" formatCode="0.#"/>
  </numFmts>
  <fonts count="11">
    <font>
      <name val="Calibri"/>
      <family val="2"/>
      <color theme="1"/>
      <sz val="11"/>
      <scheme val="minor"/>
    </font>
    <font>
      <name val="Arial"/>
      <b val="1"/>
      <color rgb="000C0B09"/>
      <sz val="18"/>
    </font>
    <font>
      <name val="Arial"/>
      <color rgb="006B665F"/>
      <sz val="11"/>
    </font>
    <font>
      <name val="Arial"/>
      <b val="1"/>
      <color rgb="00F3E7C4"/>
      <sz val="11"/>
    </font>
    <font>
      <name val="Arial"/>
      <b val="1"/>
      <color rgb="000C0B09"/>
      <sz val="11"/>
    </font>
    <font>
      <name val="Arial"/>
      <color rgb="000C0B09"/>
      <sz val="11"/>
    </font>
    <font>
      <name val="Arial"/>
      <i val="1"/>
      <color rgb="009A948A"/>
      <sz val="11"/>
    </font>
    <font>
      <name val="Arial"/>
      <b val="1"/>
      <color rgb="006B665F"/>
    </font>
    <font>
      <name val="Arial"/>
      <color rgb="000C0B09"/>
      <sz val="13"/>
    </font>
    <font>
      <name val="Arial"/>
      <b val="1"/>
      <color rgb="000C0B09"/>
      <sz val="14"/>
    </font>
    <font>
      <name val="Arial"/>
      <b val="1"/>
      <color rgb="006B665F"/>
      <sz val="11"/>
    </font>
  </fonts>
  <fills count="9">
    <fill>
      <patternFill/>
    </fill>
    <fill>
      <patternFill patternType="gray125"/>
    </fill>
    <fill>
      <patternFill patternType="solid">
        <fgColor rgb="000C0B09"/>
      </patternFill>
    </fill>
    <fill>
      <patternFill patternType="solid">
        <fgColor rgb="00F2EEE6"/>
      </patternFill>
    </fill>
    <fill>
      <patternFill patternType="solid">
        <fgColor rgb="00F7F5F0"/>
      </patternFill>
    </fill>
    <fill>
      <patternFill patternType="solid">
        <fgColor rgb="00F3E7C4"/>
      </patternFill>
    </fill>
    <fill>
      <patternFill patternType="solid">
        <fgColor rgb="00E6E1D8"/>
      </patternFill>
    </fill>
    <fill>
      <patternFill patternType="solid">
        <fgColor rgb="00FFFFFF"/>
      </patternFill>
    </fill>
    <fill>
      <patternFill patternType="solid">
        <fgColor rgb="00FBF9F4"/>
      </patternFill>
    </fill>
  </fills>
  <borders count="6">
    <border>
      <left/>
      <right/>
      <top/>
      <bottom/>
      <diagonal/>
    </border>
    <border>
      <left style="thin">
        <color rgb="00D9D4CC"/>
      </left>
      <right style="thin">
        <color rgb="00D9D4CC"/>
      </right>
      <top style="thin">
        <color rgb="00D9D4CC"/>
      </top>
      <bottom style="thin">
        <color rgb="00D9D4CC"/>
      </bottom>
    </border>
    <border>
      <left/>
      <right/>
      <top style="thin">
        <color rgb="00D9D4CC"/>
      </top>
      <bottom/>
      <diagonal/>
    </border>
    <border>
      <left/>
      <right style="thin">
        <color rgb="00D9D4CC"/>
      </right>
      <top style="thin">
        <color rgb="00D9D4CC"/>
      </top>
      <bottom/>
      <diagonal/>
    </border>
    <border>
      <left/>
      <right style="thin">
        <color rgb="00D9D4CC"/>
      </right>
      <top style="thin">
        <color rgb="00D9D4CC"/>
      </top>
      <bottom style="thin">
        <color rgb="00D9D4CC"/>
      </bottom>
      <diagonal/>
    </border>
    <border>
      <left style="medium">
        <color rgb="00C9A84C"/>
      </left>
      <right style="medium">
        <color rgb="00C9A84C"/>
      </right>
      <top style="medium">
        <color rgb="00C9A84C"/>
      </top>
      <bottom style="medium">
        <color rgb="00C9A84C"/>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4" fillId="0" borderId="1" applyAlignment="1" pivotButton="0" quotePrefix="0" xfId="0">
      <alignment vertical="center" wrapText="1"/>
    </xf>
    <xf numFmtId="0" fontId="5" fillId="0" borderId="1" applyAlignment="1" pivotButton="0" quotePrefix="0" xfId="0">
      <alignment vertical="center" wrapText="1"/>
    </xf>
    <xf numFmtId="0" fontId="6" fillId="4" borderId="1" applyAlignment="1" pivotButton="0" quotePrefix="0" xfId="0">
      <alignment vertical="center" wrapText="1"/>
    </xf>
    <xf numFmtId="0" fontId="4" fillId="5" borderId="1" applyAlignment="1" pivotButton="0" quotePrefix="0" xfId="0">
      <alignment horizontal="center" vertical="center" wrapText="1"/>
    </xf>
    <xf numFmtId="0" fontId="3" fillId="2" borderId="1" applyAlignment="1" pivotButton="0" quotePrefix="0" xfId="0">
      <alignment vertical="center" wrapText="1"/>
    </xf>
    <xf numFmtId="0" fontId="7" fillId="6" borderId="1" applyAlignment="1" pivotButton="0" quotePrefix="0" xfId="0">
      <alignment horizontal="center" vertical="center" wrapText="1"/>
    </xf>
    <xf numFmtId="0" fontId="4" fillId="3" borderId="1" applyAlignment="1" pivotButton="0" quotePrefix="0" xfId="0">
      <alignment vertical="center" wrapText="1"/>
    </xf>
    <xf numFmtId="0" fontId="2" fillId="0" borderId="1" applyAlignment="1" pivotButton="0" quotePrefix="0" xfId="0">
      <alignment vertical="center" wrapText="1"/>
    </xf>
    <xf numFmtId="0" fontId="5" fillId="0" borderId="1" applyAlignment="1" pivotButton="0" quotePrefix="0" xfId="0">
      <alignment horizontal="center" vertical="center" wrapText="1"/>
    </xf>
    <xf numFmtId="164" fontId="4" fillId="5" borderId="1" applyAlignment="1" pivotButton="0" quotePrefix="0" xfId="0">
      <alignment horizontal="center" vertical="center" wrapText="1"/>
    </xf>
    <xf numFmtId="165" fontId="4" fillId="5" borderId="1" applyAlignment="1" pivotButton="0" quotePrefix="0" xfId="0">
      <alignment horizontal="center" vertical="center" wrapText="1"/>
    </xf>
    <xf numFmtId="166" fontId="5" fillId="0" borderId="1" applyAlignment="1" pivotButton="0" quotePrefix="0" xfId="0">
      <alignment horizontal="center" vertical="center" wrapText="1"/>
    </xf>
    <xf numFmtId="1" fontId="4" fillId="5" borderId="1" applyAlignment="1" pivotButton="0" quotePrefix="0" xfId="0">
      <alignment horizontal="center" vertical="center" wrapText="1"/>
    </xf>
    <xf numFmtId="0" fontId="6" fillId="0" borderId="1" applyAlignment="1" pivotButton="0" quotePrefix="0" xfId="0">
      <alignment vertical="center" wrapText="1"/>
    </xf>
    <xf numFmtId="0" fontId="2" fillId="0" borderId="1" applyAlignment="1" pivotButton="0" quotePrefix="0" xfId="0">
      <alignment horizontal="center" vertical="center" wrapText="1"/>
    </xf>
    <xf numFmtId="0" fontId="0" fillId="0" borderId="4" pivotButton="0" quotePrefix="0" xfId="0"/>
    <xf numFmtId="166" fontId="5" fillId="7" borderId="5" applyAlignment="1" pivotButton="0" quotePrefix="0" xfId="0">
      <alignment horizontal="center" vertical="center" wrapText="1"/>
    </xf>
    <xf numFmtId="0" fontId="5" fillId="5" borderId="1" applyAlignment="1" pivotButton="0" quotePrefix="0" xfId="0">
      <alignment horizontal="center" vertical="center" wrapText="1"/>
    </xf>
    <xf numFmtId="167" fontId="5" fillId="5" borderId="1" applyAlignment="1" pivotButton="0" quotePrefix="0" xfId="0">
      <alignment horizontal="center" vertical="center" wrapText="1"/>
    </xf>
    <xf numFmtId="0" fontId="8" fillId="0" borderId="1" applyAlignment="1" pivotButton="0" quotePrefix="0" xfId="0">
      <alignment horizontal="center" vertical="center" wrapText="1"/>
    </xf>
    <xf numFmtId="1" fontId="9" fillId="5" borderId="1" applyAlignment="1" pivotButton="0" quotePrefix="0" xfId="0">
      <alignment horizontal="center" vertical="center" wrapText="1"/>
    </xf>
    <xf numFmtId="0" fontId="5" fillId="3" borderId="1" applyAlignment="1" pivotButton="0" quotePrefix="0" xfId="0">
      <alignment vertical="center" wrapText="1"/>
    </xf>
    <xf numFmtId="9" fontId="4" fillId="5" borderId="1" applyAlignment="1" pivotButton="0" quotePrefix="0" xfId="0">
      <alignment horizontal="center" vertical="center" wrapText="1"/>
    </xf>
    <xf numFmtId="0" fontId="4" fillId="8" borderId="1" applyAlignment="1" pivotButton="0" quotePrefix="0" xfId="0">
      <alignment horizontal="center" vertical="center" wrapText="1"/>
    </xf>
    <xf numFmtId="0" fontId="10" fillId="0" borderId="1" applyAlignment="1" pivotButton="0" quotePrefix="0" xfId="0">
      <alignment horizontal="center" vertical="center" wrapText="1"/>
    </xf>
    <xf numFmtId="168" fontId="4" fillId="5" borderId="1" applyAlignment="1" pivotButton="0" quotePrefix="0" xfId="0">
      <alignment horizontal="center" vertical="center" wrapText="1"/>
    </xf>
    <xf numFmtId="0" fontId="10" fillId="6" borderId="1" applyAlignment="1" pivotButton="0" quotePrefix="0" xfId="0">
      <alignment horizontal="center" vertical="center" wrapText="1"/>
    </xf>
    <xf numFmtId="9" fontId="5" fillId="5" borderId="1" applyAlignment="1" pivotButton="0" quotePrefix="0" xfId="0">
      <alignment horizontal="center" vertical="center" wrapText="1"/>
    </xf>
    <xf numFmtId="1" fontId="5" fillId="5" borderId="1" applyAlignment="1" pivotButton="0" quotePrefix="0" xfId="0">
      <alignment horizontal="center" vertical="center" wrapText="1"/>
    </xf>
  </cellXfs>
  <cellStyles count="1">
    <cellStyle name="Normal" xfId="0" builtinId="0" hidden="0"/>
  </cellStyles>
  <dxfs count="5">
    <dxf>
      <font>
        <name val="Arial"/>
        <b val="1"/>
        <color rgb="000C0B09"/>
      </font>
      <fill>
        <patternFill patternType="solid">
          <fgColor rgb="00C9A84C"/>
        </patternFill>
      </fill>
    </dxf>
    <dxf>
      <font>
        <name val="Arial"/>
        <b val="1"/>
        <color rgb="000C0B09"/>
        <sz val="13"/>
      </font>
      <fill>
        <patternFill patternType="solid">
          <fgColor rgb="00C9A84C"/>
        </patternFill>
      </fill>
    </dxf>
    <dxf>
      <font>
        <name val="Arial"/>
        <b val="1"/>
        <color rgb="006B665F"/>
        <sz val="13"/>
      </font>
      <fill>
        <patternFill patternType="solid">
          <fgColor rgb="00E6E1D8"/>
        </patternFill>
      </fill>
    </dxf>
    <dxf>
      <font>
        <name val="Arial"/>
        <b val="1"/>
        <color rgb="00B3261E"/>
      </font>
    </dxf>
    <dxf>
      <fill>
        <patternFill patternType="solid">
          <fgColor rgb="00C9A84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style val="26"/>
  <chart>
    <title>
      <tx>
        <rich>
          <a:bodyPr xmlns:a="http://schemas.openxmlformats.org/drawingml/2006/main"/>
          <a:p xmlns:a="http://schemas.openxmlformats.org/drawingml/2006/main">
            <a:pPr>
              <a:defRPr/>
            </a:pPr>
            <a:r>
              <a:t>Колесо: зараз і через рік</a:t>
            </a:r>
          </a:p>
        </rich>
      </tx>
    </title>
    <plotArea>
      <radarChart>
        <radarStyle val="marker"/>
        <ser>
          <idx val="0"/>
          <order val="0"/>
          <tx>
            <strRef>
              <f>'Колесо'!C4</f>
            </strRef>
          </tx>
          <spPr>
            <a:ln xmlns:a="http://schemas.openxmlformats.org/drawingml/2006/main">
              <a:solidFill>
                <a:srgbClr val="0C0B09"/>
              </a:solidFill>
              <a:prstDash val="solid"/>
            </a:ln>
          </spPr>
          <marker>
            <symbol val="none"/>
            <spPr>
              <a:ln xmlns:a="http://schemas.openxmlformats.org/drawingml/2006/main">
                <a:prstDash val="solid"/>
              </a:ln>
            </spPr>
          </marker>
          <cat>
            <numRef>
              <f>'Колесо'!$A$5:$A$10</f>
            </numRef>
          </cat>
          <val>
            <numRef>
              <f>'Колесо'!$C$5:$C$10</f>
            </numRef>
          </val>
        </ser>
        <ser>
          <idx val="1"/>
          <order val="1"/>
          <tx>
            <strRef>
              <f>'Колесо'!D4</f>
            </strRef>
          </tx>
          <spPr>
            <a:ln xmlns:a="http://schemas.openxmlformats.org/drawingml/2006/main">
              <a:solidFill>
                <a:srgbClr val="C9A84C"/>
              </a:solidFill>
              <a:prstDash val="solid"/>
            </a:ln>
          </spPr>
          <marker>
            <symbol val="none"/>
            <spPr>
              <a:ln xmlns:a="http://schemas.openxmlformats.org/drawingml/2006/main">
                <a:prstDash val="solid"/>
              </a:ln>
            </spPr>
          </marker>
          <cat>
            <numRef>
              <f>'Колесо'!$A$5:$A$10</f>
            </numRef>
          </cat>
          <val>
            <numRef>
              <f>'Колесо'!$D$5:$D$10</f>
            </numRef>
          </val>
        </ser>
        <axId val="10"/>
        <axId val="100"/>
      </radarChart>
      <catAx>
        <axId val="10"/>
        <scaling>
          <orientation val="minMax"/>
        </scaling>
        <axPos val="l"/>
        <majorTickMark val="none"/>
        <minorTickMark val="none"/>
        <crossAx val="100"/>
        <lblOffset val="100"/>
      </catAx>
      <valAx>
        <axId val="100"/>
        <scaling>
          <orientation val="minMax"/>
          <max val="10"/>
          <min val="0"/>
        </scaling>
        <delete val="0"/>
        <axPos val="l"/>
        <majorGridlines/>
        <majorTickMark val="none"/>
        <minorTickMark val="none"/>
        <crossAx val="10"/>
        <majorUnit val="2"/>
      </valAx>
    </plotArea>
    <legend>
      <legendPos val="r"/>
    </legend>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Зроблено по кварталах</a:t>
            </a:r>
          </a:p>
        </rich>
      </tx>
    </title>
    <plotArea>
      <barChart>
        <barDir val="col"/>
        <grouping val="clustered"/>
        <ser>
          <idx val="0"/>
          <order val="0"/>
          <spPr>
            <a:solidFill xmlns:a="http://schemas.openxmlformats.org/drawingml/2006/main">
              <a:srgbClr val="C9A84C"/>
            </a:solidFill>
            <a:ln xmlns:a="http://schemas.openxmlformats.org/drawingml/2006/main">
              <a:prstDash val="solid"/>
            </a:ln>
          </spPr>
          <cat>
            <numRef>
              <f>'52 тижні'!$I$10:$I$13</f>
            </numRef>
          </cat>
          <val>
            <numRef>
              <f>'52 тижні'!$J$10:$J$13</f>
            </numRef>
          </val>
        </ser>
        <gapWidth val="150"/>
        <axId val="10"/>
        <axId val="100"/>
      </barChart>
      <catAx>
        <axId val="10"/>
        <scaling>
          <orientation val="minMax"/>
        </scaling>
        <delete val="0"/>
        <axPos val="l"/>
        <majorTickMark val="none"/>
        <minorTickMark val="none"/>
        <crossAx val="100"/>
        <lblOffset val="100"/>
      </catAx>
      <valAx>
        <axId val="100"/>
        <scaling>
          <orientation val="minMax"/>
          <max val="13"/>
          <min val="0"/>
        </scaling>
        <delete val="0"/>
        <axPos val="l"/>
        <majorGridlines/>
        <majorTickMark val="none"/>
        <minorTickMark val="none"/>
        <crossAx val="10"/>
        <majorUnit val="1"/>
      </valAx>
    </plotArea>
    <plotVisOnly val="1"/>
    <dispBlanksAs val="gap"/>
  </chart>
</chartSpace>
</file>

<file path=xl/comments/comment1.xml><?xml version="1.0" encoding="utf-8"?>
<comments xmlns="http://schemas.openxmlformats.org/spreadsheetml/2006/main">
  <authors>
    <author>План на рік</author>
  </authors>
  <commentList>
    <comment ref="D6" authorId="0" shapeId="0">
      <text>
        <t>Приклад: 3 рази по 20 хв ходьби</t>
      </text>
    </comment>
    <comment ref="D7" authorId="0" shapeId="0">
      <text>
        <t>Приклад: 3 рази: ходьба + 5 хв легкого бігу</t>
      </text>
    </comment>
    <comment ref="D8" authorId="0" shapeId="0">
      <text>
        <t>Приклад: 3 рази: ходьба + 8 хв легкого бігу</t>
      </text>
    </comment>
  </commentList>
</comments>
</file>

<file path=xl/comments/comment2.xml><?xml version="1.0" encoding="utf-8"?>
<comments xmlns="http://schemas.openxmlformats.org/spreadsheetml/2006/main">
  <authors>
    <author>План на рік</author>
  </authors>
  <commentList>
    <comment ref="C5" authorId="0" shapeId="0">
      <text>
        <t>Приклад: тричі вийшов на ходьбу</t>
      </text>
    </comment>
    <comment ref="D5" authorId="0" shapeId="0">
      <text>
        <t>Приклад: у четвер не встиг — пізно з роботи</t>
      </text>
    </comment>
    <comment ref="E5" authorId="0" shapeId="0">
      <text>
        <t>Приклад: ходити зранку, поки свіжа голова</t>
      </text>
    </comment>
  </commentList>
</comments>
</file>

<file path=xl/comments/comment3.xml><?xml version="1.0" encoding="utf-8"?>
<comments xmlns="http://schemas.openxmlformats.org/spreadsheetml/2006/main">
  <authors>
    <author>План на рік</author>
  </authors>
  <commentList>
    <comment ref="C5" authorId="0" shapeId="0">
      <text>
        <t>Приклад: книга під мою ціль — назва і автор</t>
      </text>
    </comment>
    <comment ref="E5" authorId="0" shapeId="0">
      <text>
        <t>Приклад: 300 сторінок → 10 на день</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0</col>
      <colOff>0</colOff>
      <row>15</row>
      <rowOff>0</rowOff>
    </from>
    <ext cx="576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8</col>
      <colOff>0</colOff>
      <row>16</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6.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8.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C9A84C"/>
    <outlinePr summaryBelow="1" summaryRight="1"/>
    <pageSetUpPr fitToPage="1"/>
  </sheetPr>
  <dimension ref="A1:C18"/>
  <sheetViews>
    <sheetView showGridLines="0" workbookViewId="0">
      <selection activeCell="A1" sqref="A1"/>
    </sheetView>
  </sheetViews>
  <sheetFormatPr baseColWidth="8" defaultRowHeight="15"/>
  <cols>
    <col width="6" customWidth="1" min="1" max="1"/>
    <col width="30" customWidth="1" min="2" max="2"/>
    <col width="80" customWidth="1" min="3" max="3"/>
  </cols>
  <sheetData>
    <row r="1" ht="30" customHeight="1">
      <c r="A1" s="1" t="inlineStr">
        <is>
          <t>План на рік — як користуватись</t>
        </is>
      </c>
    </row>
    <row r="2" ht="36" customHeight="1">
      <c r="A2" s="2" t="inlineStr">
        <is>
          <t>Таблиця до уроку «Як змінити своє життя за 1 рік» · Вадим Магерко · клуб «Все Просто». Ті самі розділи, що в зошиті для друку.</t>
        </is>
      </c>
    </row>
    <row r="4" ht="34" customHeight="1">
      <c r="A4" s="3" t="inlineStr">
        <is>
          <t>№</t>
        </is>
      </c>
      <c r="B4" s="3" t="inlineStr">
        <is>
          <t>Аркуш</t>
        </is>
      </c>
      <c r="C4" s="3" t="inlineStr">
        <is>
          <t>Що зробити</t>
        </is>
      </c>
    </row>
    <row r="5" ht="32" customHeight="1">
      <c r="A5" s="4" t="n">
        <v>1</v>
      </c>
      <c r="B5" s="5" t="inlineStr">
        <is>
          <t>Колесо</t>
        </is>
      </c>
      <c r="C5" s="6" t="inlineStr">
        <is>
          <t>Оціни 6 сфер від 1 до 10: зараз і через рік. Діаграма-павутина оновиться сама.</t>
        </is>
      </c>
    </row>
    <row r="6" ht="32" customHeight="1">
      <c r="A6" s="4" t="n">
        <v>2</v>
      </c>
      <c r="B6" s="5" t="inlineStr">
        <is>
          <t>Ціль</t>
        </is>
      </c>
      <c r="C6" s="6" t="inlineStr">
        <is>
          <t>Одна головна ціль і дві допоміжні: що саме · як побачу, що вийшло · до коли.</t>
        </is>
      </c>
    </row>
    <row r="7" ht="32" customHeight="1">
      <c r="A7" s="4" t="n">
        <v>3</v>
      </c>
      <c r="B7" s="5" t="inlineStr">
        <is>
          <t>Квартали</t>
        </is>
      </c>
      <c r="C7" s="6" t="inlineStr">
        <is>
          <t>Розбий ціль на 4 етапи — що має бути до кінця кожного кварталу.</t>
        </is>
      </c>
    </row>
    <row r="8" ht="32" customHeight="1">
      <c r="A8" s="4" t="n">
        <v>4</v>
      </c>
      <c r="B8" s="5" t="inlineStr">
        <is>
          <t>52 тижні</t>
        </is>
      </c>
      <c r="C8" s="6" t="inlineStr">
        <is>
          <t>Впиши дату старту. Щонеділі: ✓ — крок зроблено, ✗ — ні. Лічильник «тижнів зроблено» рахує сам.</t>
        </is>
      </c>
    </row>
    <row r="9" ht="32" customHeight="1">
      <c r="A9" s="4" t="n">
        <v>5</v>
      </c>
      <c r="B9" s="5" t="inlineStr">
        <is>
          <t>Огляди</t>
        </is>
      </c>
      <c r="C9" s="6" t="inlineStr">
        <is>
          <t>Неділя, 15 хвилин: що вийшло · що ні · крок на наступний тиждень.</t>
        </is>
      </c>
    </row>
    <row r="10" ht="32" customHeight="1">
      <c r="A10" s="4" t="n">
        <v>6</v>
      </c>
      <c r="B10" s="5" t="inlineStr">
        <is>
          <t>Люди</t>
        </is>
      </c>
      <c r="C10" s="6" t="inlineStr">
        <is>
          <t>5 людей, з якими проводиш найбільше часу, і три кола: підтримують · нейтральні · тягнуть назад.</t>
        </is>
      </c>
    </row>
    <row r="11" ht="32" customHeight="1">
      <c r="A11" s="4" t="n">
        <v>7</v>
      </c>
      <c r="B11" s="5" t="inlineStr">
        <is>
          <t>Книги</t>
        </is>
      </c>
      <c r="C11" s="6" t="inlineStr">
        <is>
          <t>12 книг за рік: одна на місяць. Сторінки на день рахуються самі.</t>
        </is>
      </c>
    </row>
    <row r="13" ht="46" customHeight="1">
      <c r="B13" s="7" t="inlineStr">
        <is>
          <t>колонка «приклад»</t>
        </is>
      </c>
      <c r="C13" s="6" t="inlineStr">
        <is>
          <t>приклад сірим поруч із порожньою коміркою. Він ні на що не впливає — пиши своє в порожню комірку. Де колонки немає, приклад у примітці: червоний трикутник у кутку комірки, наведи мишку.</t>
        </is>
      </c>
    </row>
    <row r="14">
      <c r="B14" s="8" t="inlineStr">
        <is>
          <t>рахується саме</t>
        </is>
      </c>
      <c r="C14" s="6" t="inlineStr">
        <is>
          <t>формула — цю комірку не чіпай</t>
        </is>
      </c>
    </row>
    <row r="15" ht="34" customHeight="1">
      <c r="B15" s="5" t="inlineStr">
        <is>
          <t>Не пропускай двічі</t>
        </is>
      </c>
      <c r="C15" s="6" t="inlineStr">
        <is>
          <t>Відома порада про звички: пропустив тиждень — нормально. Двічі поспіль — повернись до кроку цього тижня, не починай рік з нуля.</t>
        </is>
      </c>
    </row>
    <row r="16">
      <c r="B16" s="5" t="inlineStr">
        <is>
          <t>Рік — це 52 тижні</t>
        </is>
      </c>
      <c r="C16" s="6" t="inlineStr">
        <is>
          <t>Не чекай 1 січня чи понеділка. Почни з цього тижня — і рахуй свій рік від нього.</t>
        </is>
      </c>
    </row>
    <row r="18" ht="48" customHeight="1">
      <c r="B18" s="9" t="inlineStr">
        <is>
          <t>Що далі</t>
        </is>
      </c>
      <c r="C18" s="6" t="inlineStr">
        <is>
          <t>Клуб «Все Просто» — 7 $ на місяць: щотижня новий урок на нову тему, жива сесія щосуботи о 19:00, підбірки книг, закритий чат, архів записів. Посилання — в описі під відео: [посилання]</t>
        </is>
      </c>
    </row>
  </sheetData>
  <mergeCells count="2">
    <mergeCell ref="A1:C1"/>
    <mergeCell ref="A2:C2"/>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C9A84C"/>
    <outlinePr summaryBelow="1" summaryRight="1"/>
    <pageSetUpPr fitToPage="1"/>
  </sheetPr>
  <dimension ref="A1:G14"/>
  <sheetViews>
    <sheetView showGridLines="0" workbookViewId="0">
      <selection activeCell="A1" sqref="A1"/>
    </sheetView>
  </sheetViews>
  <sheetFormatPr baseColWidth="8" defaultRowHeight="15"/>
  <cols>
    <col width="24" customWidth="1" min="1" max="1"/>
    <col width="34" customWidth="1" min="2" max="2"/>
    <col width="13" customWidth="1" min="3" max="3"/>
    <col width="13" customWidth="1" min="4" max="4"/>
    <col width="12" customWidth="1" min="5" max="5"/>
    <col width="40" customWidth="1" min="6" max="6"/>
    <col width="34" customWidth="1" min="7" max="7"/>
  </cols>
  <sheetData>
    <row r="1" ht="30" customHeight="1">
      <c r="A1" s="1" t="inlineStr">
        <is>
          <t>Колесо життя</t>
        </is>
      </c>
    </row>
    <row r="2" ht="36" customHeight="1">
      <c r="A2" s="2" t="inlineStr">
        <is>
          <t>Відомий інструмент коучів. 1 — «болить щодня», 5 — «терпимо», 10 — «нічого б не міняв». Оцінюй своє, а не чуже. Поки комірки порожні, діаграма теж порожня.</t>
        </is>
      </c>
    </row>
    <row r="4" ht="34" customHeight="1">
      <c r="A4" s="3" t="inlineStr">
        <is>
          <t>Сфера</t>
        </is>
      </c>
      <c r="B4" s="3" t="inlineStr">
        <is>
          <t>Що в ній</t>
        </is>
      </c>
      <c r="C4" s="3" t="inlineStr">
        <is>
          <t>Зараз (1–10)</t>
        </is>
      </c>
      <c r="D4" s="3" t="inlineStr">
        <is>
          <t>Через рік (1–10)</t>
        </is>
      </c>
      <c r="E4" s="3" t="inlineStr">
        <is>
          <t>Різниця</t>
        </is>
      </c>
      <c r="F4" s="3" t="inlineStr">
        <is>
          <t>Що змінити першим</t>
        </is>
      </c>
      <c r="G4" s="10" t="inlineStr">
        <is>
          <t>Приклад</t>
        </is>
      </c>
    </row>
    <row r="5" ht="28" customHeight="1">
      <c r="A5" s="11" t="inlineStr">
        <is>
          <t>Гроші й робота</t>
        </is>
      </c>
      <c r="B5" s="12" t="inlineStr">
        <is>
          <t>дохід, запас, спокій щодо грошей</t>
        </is>
      </c>
      <c r="C5" s="13" t="n"/>
      <c r="D5" s="13" t="n"/>
      <c r="E5" s="14">
        <f>IF(OR(C5="",D5=""),"",D5-C5)</f>
        <v/>
      </c>
      <c r="F5" s="6" t="n"/>
      <c r="G5" s="7" t="inlineStr">
        <is>
          <t>5 → 7</t>
        </is>
      </c>
    </row>
    <row r="6" ht="28" customHeight="1">
      <c r="A6" s="11" t="inlineStr">
        <is>
          <t>Справа і навички</t>
        </is>
      </c>
      <c r="B6" s="12" t="inlineStr">
        <is>
          <t>чим займаєшся і чи ростеш у цьому</t>
        </is>
      </c>
      <c r="C6" s="13" t="n"/>
      <c r="D6" s="13" t="n"/>
      <c r="E6" s="14">
        <f>IF(OR(C6="",D6=""),"",D6-C6)</f>
        <v/>
      </c>
      <c r="F6" s="6" t="n"/>
      <c r="G6" s="7" t="inlineStr">
        <is>
          <t>6 → 7</t>
        </is>
      </c>
    </row>
    <row r="7" ht="28" customHeight="1">
      <c r="A7" s="11" t="inlineStr">
        <is>
          <t>Голова й мислення</t>
        </is>
      </c>
      <c r="B7" s="12" t="inlineStr">
        <is>
          <t>настрій, думки, віра в себе</t>
        </is>
      </c>
      <c r="C7" s="13" t="n"/>
      <c r="D7" s="13" t="n"/>
      <c r="E7" s="14">
        <f>IF(OR(C7="",D7=""),"",D7-C7)</f>
        <v/>
      </c>
      <c r="F7" s="6" t="n"/>
      <c r="G7" s="7" t="inlineStr">
        <is>
          <t>4 → 6</t>
        </is>
      </c>
    </row>
    <row r="8" ht="28" customHeight="1">
      <c r="A8" s="11" t="inlineStr">
        <is>
          <t>Стосунки й оточення</t>
        </is>
      </c>
      <c r="B8" s="12" t="inlineStr">
        <is>
          <t>близькі, друзі, люди поруч</t>
        </is>
      </c>
      <c r="C8" s="13" t="n"/>
      <c r="D8" s="13" t="n"/>
      <c r="E8" s="14">
        <f>IF(OR(C8="",D8=""),"",D8-C8)</f>
        <v/>
      </c>
      <c r="F8" s="6" t="n"/>
      <c r="G8" s="7" t="inlineStr">
        <is>
          <t>7 → 8</t>
        </is>
      </c>
    </row>
    <row r="9" ht="28" customHeight="1">
      <c r="A9" s="11" t="inlineStr">
        <is>
          <t>Знання й книги</t>
        </is>
      </c>
      <c r="B9" s="12" t="inlineStr">
        <is>
          <t>що читаєш і чого вчишся</t>
        </is>
      </c>
      <c r="C9" s="13" t="n"/>
      <c r="D9" s="13" t="n"/>
      <c r="E9" s="14">
        <f>IF(OR(C9="",D9=""),"",D9-C9)</f>
        <v/>
      </c>
      <c r="F9" s="6" t="n"/>
      <c r="G9" s="7" t="inlineStr">
        <is>
          <t>3 → 6</t>
        </is>
      </c>
    </row>
    <row r="10" ht="28" customHeight="1">
      <c r="A10" s="11" t="inlineStr">
        <is>
          <t>Енергія й здоровʼя</t>
        </is>
      </c>
      <c r="B10" s="12" t="inlineStr">
        <is>
          <t>сон, рух, їжа, сили на день</t>
        </is>
      </c>
      <c r="C10" s="13" t="n"/>
      <c r="D10" s="13" t="n"/>
      <c r="E10" s="14">
        <f>IF(OR(C10="",D10=""),"",D10-C10)</f>
        <v/>
      </c>
      <c r="F10" s="6" t="n"/>
      <c r="G10" s="7" t="inlineStr">
        <is>
          <t>5 → 7 · лягати спати до 23:00</t>
        </is>
      </c>
    </row>
    <row r="12">
      <c r="A12" s="11" t="inlineStr">
        <is>
          <t>Середнє</t>
        </is>
      </c>
      <c r="B12" s="12" t="inlineStr">
        <is>
          <t>по 6 сферах</t>
        </is>
      </c>
      <c r="C12" s="15">
        <f>IF(COUNT(C5:C10)=0,"",ROUND(AVERAGE(C5:C10),1))</f>
        <v/>
      </c>
      <c r="D12" s="15">
        <f>IF(COUNT(D5:D10)=0,"",ROUND(AVERAGE(D5:D10),1))</f>
        <v/>
      </c>
    </row>
    <row r="13">
      <c r="A13" s="11" t="inlineStr">
        <is>
          <t>Найнижча зараз</t>
        </is>
      </c>
      <c r="B13" s="12" t="inlineStr">
        <is>
          <t>де найнижче — там часто ключ</t>
        </is>
      </c>
      <c r="C13" s="8">
        <f>IF(COUNT(C5:C10)=0,"",INDEX(A5:A10,MATCH(MIN(C5:C10),C5:C10,0)))</f>
        <v/>
      </c>
    </row>
    <row r="14">
      <c r="A14" s="11" t="inlineStr">
        <is>
          <t>Найбільший ріст</t>
        </is>
      </c>
      <c r="B14" s="12" t="inlineStr">
        <is>
          <t>де хочеш змінити найбільше</t>
        </is>
      </c>
      <c r="C14" s="8">
        <f>IF(COUNT(E5:E10)=0,"",INDEX(A5:A10,MATCH(MAX(E5:E10),E5:E10,0)))</f>
        <v/>
      </c>
    </row>
  </sheetData>
  <mergeCells count="4">
    <mergeCell ref="C13:D13"/>
    <mergeCell ref="C14:D14"/>
    <mergeCell ref="A2:G2"/>
    <mergeCell ref="A1:G1"/>
  </mergeCells>
  <dataValidations count="1">
    <dataValidation sqref="C5 C6 C7 C8 C9 C10 D5 D6 D7 D8 D9 D10" showDropDown="0" showInputMessage="0" showErrorMessage="1" allowBlank="1" errorTitle="Оцінка 1–10" error="Впиши ціле число від 1 до 10." type="whole" operator="between">
      <formula1>1</formula1>
      <formula2>10</formula2>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tabColor rgb="00C9A84C"/>
    <outlinePr summaryBelow="1" summaryRight="1"/>
    <pageSetUpPr fitToPage="1"/>
  </sheetPr>
  <dimension ref="A1:E13"/>
  <sheetViews>
    <sheetView showGridLines="0" workbookViewId="0">
      <selection activeCell="A1" sqref="A1"/>
    </sheetView>
  </sheetViews>
  <sheetFormatPr baseColWidth="8" defaultRowHeight="15"/>
  <cols>
    <col width="30" customWidth="1" min="1" max="1"/>
    <col width="40" customWidth="1" min="2" max="2"/>
    <col width="34" customWidth="1" min="3" max="3"/>
    <col width="34" customWidth="1" min="4" max="4"/>
    <col width="40" customWidth="1" min="5" max="5"/>
  </cols>
  <sheetData>
    <row r="1" ht="30" customHeight="1">
      <c r="A1" s="1" t="inlineStr">
        <is>
          <t>Одна головна ціль на рік</t>
        </is>
      </c>
    </row>
    <row r="2" ht="36" customHeight="1">
      <c r="A2" s="2" t="inlineStr">
        <is>
          <t>Ціль-«доміно» — та, що потягне інші сфери. Плюс дві допоміжні — максимум. Решта сфер — «не погіршувати».</t>
        </is>
      </c>
    </row>
    <row r="4" ht="34" customHeight="1">
      <c r="A4" s="3" t="inlineStr"/>
      <c r="B4" s="3" t="inlineStr">
        <is>
          <t>Головна ціль</t>
        </is>
      </c>
      <c r="C4" s="3" t="inlineStr">
        <is>
          <t>Допоміжна 1</t>
        </is>
      </c>
      <c r="D4" s="3" t="inlineStr">
        <is>
          <t>Допоміжна 2</t>
        </is>
      </c>
      <c r="E4" s="10" t="inlineStr">
        <is>
          <t>Приклад</t>
        </is>
      </c>
    </row>
    <row r="5" ht="44" customHeight="1">
      <c r="A5" s="11" t="inlineStr">
        <is>
          <t>Що саме</t>
        </is>
      </c>
      <c r="B5" s="6" t="n"/>
      <c r="C5" s="6" t="n"/>
      <c r="D5" s="6" t="n"/>
      <c r="E5" s="7" t="inlineStr">
        <is>
          <t>бігаю 5 км без зупинки</t>
        </is>
      </c>
    </row>
    <row r="6" ht="44" customHeight="1">
      <c r="A6" s="11" t="inlineStr">
        <is>
          <t>Як побачу, що вийшло</t>
        </is>
      </c>
      <c r="B6" s="6" t="n"/>
      <c r="C6" s="6" t="n"/>
      <c r="D6" s="6" t="n"/>
      <c r="E6" s="7" t="inlineStr">
        <is>
          <t>пробіг 5 км без зупинки — видно в застосунку для бігу</t>
        </is>
      </c>
    </row>
    <row r="7" ht="26" customHeight="1">
      <c r="A7" s="11" t="inlineStr">
        <is>
          <t>До коли (дата)</t>
        </is>
      </c>
      <c r="B7" s="16" t="n"/>
      <c r="C7" s="16" t="n"/>
      <c r="D7" s="16" t="n"/>
      <c r="E7" s="7" t="inlineStr">
        <is>
          <t>31.12 — впиши свою дату</t>
        </is>
      </c>
    </row>
    <row r="8" ht="26" customHeight="1">
      <c r="A8" s="11" t="inlineStr">
        <is>
          <t>Яку сферу тягне</t>
        </is>
      </c>
      <c r="B8" s="6" t="n"/>
      <c r="C8" s="6" t="n"/>
      <c r="D8" s="6" t="n"/>
      <c r="E8" s="7" t="inlineStr">
        <is>
          <t>Енергія й здоровʼя</t>
        </is>
      </c>
    </row>
    <row r="9" ht="26" customHeight="1">
      <c r="A9" s="11" t="inlineStr">
        <is>
          <t>Днів лишилось</t>
        </is>
      </c>
      <c r="B9" s="17">
        <f>IF(ISNUMBER(B7),B7-TODAY(),"")</f>
        <v/>
      </c>
      <c r="C9" s="17">
        <f>IF(ISNUMBER(C7),C7-TODAY(),"")</f>
        <v/>
      </c>
      <c r="D9" s="17">
        <f>IF(ISNUMBER(D7),D7-TODAY(),"")</f>
        <v/>
      </c>
    </row>
    <row r="11">
      <c r="A11" s="11" t="inlineStr">
        <is>
          <t>Було → стало (приклад)</t>
        </is>
      </c>
      <c r="B11" s="18" t="inlineStr">
        <is>
          <t>було «хочу бути здоровим» → стало «бігаю 5 км без зупинки до [дата]»</t>
        </is>
      </c>
    </row>
    <row r="13" ht="44" customHeight="1">
      <c r="A13" s="9" t="inlineStr">
        <is>
          <t>Кажу «поки ні» цьому</t>
        </is>
      </c>
      <c r="B13" s="6" t="n"/>
      <c r="E13" s="7" t="inlineStr">
        <is>
          <t>Обрати одне — значить чесно сказати «поки ні» всьому іншому. Наприклад: «англійська — наступного року»</t>
        </is>
      </c>
    </row>
  </sheetData>
  <mergeCells count="4">
    <mergeCell ref="B11:D11"/>
    <mergeCell ref="A1:D1"/>
    <mergeCell ref="B13:D13"/>
    <mergeCell ref="A2:D2"/>
  </mergeCells>
  <dataValidations count="1">
    <dataValidation sqref="B8 C8 D8" showDropDown="0" showInputMessage="0" showErrorMessage="0" allowBlank="1" type="list">
      <formula1>='Колесо'!$A$5:$A$10</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C9A84C"/>
    <outlinePr summaryBelow="1" summaryRight="1"/>
    <pageSetUpPr fitToPage="1"/>
  </sheetPr>
  <dimension ref="A1:G10"/>
  <sheetViews>
    <sheetView showGridLines="0" workbookViewId="0">
      <selection activeCell="A1" sqref="A1"/>
    </sheetView>
  </sheetViews>
  <sheetFormatPr baseColWidth="8" defaultRowHeight="15"/>
  <cols>
    <col width="14" customWidth="1" min="1" max="1"/>
    <col width="13" customWidth="1" min="2" max="2"/>
    <col width="36" customWidth="1" min="3" max="3"/>
    <col width="34" customWidth="1" min="4" max="4"/>
    <col width="34" customWidth="1" min="5" max="5"/>
    <col width="14" customWidth="1" min="6" max="6"/>
    <col width="52" customWidth="1" min="7" max="7"/>
  </cols>
  <sheetData>
    <row r="1" ht="30" customHeight="1">
      <c r="A1" s="1" t="inlineStr">
        <is>
          <t>4 квартали — 4 етапи</t>
        </is>
      </c>
    </row>
    <row r="2" ht="36" customHeight="1">
      <c r="A2" s="2" t="inlineStr">
        <is>
          <t>Рік великий, квартал — ні. Що має бути до кінця кожного кварталу. Сірим — приклад для цілі «бігаю 5 км».</t>
        </is>
      </c>
    </row>
    <row r="4" ht="34" customHeight="1">
      <c r="A4" s="3" t="inlineStr">
        <is>
          <t>Квартал</t>
        </is>
      </c>
      <c r="B4" s="3" t="inlineStr">
        <is>
          <t>Тижні</t>
        </is>
      </c>
      <c r="C4" s="3" t="inlineStr">
        <is>
          <t>Етап</t>
        </is>
      </c>
      <c r="D4" s="3" t="inlineStr">
        <is>
          <t>Як побачу</t>
        </is>
      </c>
      <c r="E4" s="3" t="inlineStr">
        <is>
          <t>Звичка</t>
        </is>
      </c>
      <c r="F4" s="3" t="inlineStr">
        <is>
          <t>Готово?</t>
        </is>
      </c>
      <c r="G4" s="10" t="inlineStr">
        <is>
          <t>Приклад (ціль «бігаю 5 км»)</t>
        </is>
      </c>
    </row>
    <row r="5" ht="40" customHeight="1">
      <c r="A5" s="11" t="inlineStr">
        <is>
          <t>Квартал 1</t>
        </is>
      </c>
      <c r="B5" s="19" t="inlineStr">
        <is>
          <t>1–13</t>
        </is>
      </c>
      <c r="C5" s="6" t="n"/>
      <c r="D5" s="6" t="n"/>
      <c r="E5" s="6" t="n"/>
      <c r="F5" s="13" t="n"/>
      <c r="G5" s="7" t="inlineStr">
        <is>
          <t>ходьба й легкий біг · 3 тижні поспіль ходжу й бігаю · 3 рази на тиждень по 20 хв</t>
        </is>
      </c>
    </row>
    <row r="6" ht="40" customHeight="1">
      <c r="A6" s="11" t="inlineStr">
        <is>
          <t>Квартал 2</t>
        </is>
      </c>
      <c r="B6" s="19" t="inlineStr">
        <is>
          <t>14–26</t>
        </is>
      </c>
      <c r="C6" s="6" t="n"/>
      <c r="D6" s="6" t="n"/>
      <c r="E6" s="6" t="n"/>
      <c r="F6" s="13" t="n"/>
      <c r="G6" s="7" t="inlineStr">
        <is>
          <t>бігаю 2 км · пробіг 2 км без зупинки · 3 рази на тиждень</t>
        </is>
      </c>
    </row>
    <row r="7" ht="40" customHeight="1">
      <c r="A7" s="11" t="inlineStr">
        <is>
          <t>Квартал 3</t>
        </is>
      </c>
      <c r="B7" s="19" t="inlineStr">
        <is>
          <t>27–39</t>
        </is>
      </c>
      <c r="C7" s="6" t="n"/>
      <c r="D7" s="6" t="n"/>
      <c r="E7" s="6" t="n"/>
      <c r="F7" s="13" t="n"/>
      <c r="G7" s="7" t="inlineStr">
        <is>
          <t>бігаю 3–4 км · пробіг 4 км без зупинки · 3 рази на тиждень</t>
        </is>
      </c>
    </row>
    <row r="8" ht="40" customHeight="1">
      <c r="A8" s="11" t="inlineStr">
        <is>
          <t>Квартал 4</t>
        </is>
      </c>
      <c r="B8" s="19" t="inlineStr">
        <is>
          <t>40–52</t>
        </is>
      </c>
      <c r="C8" s="6" t="n"/>
      <c r="D8" s="6" t="n"/>
      <c r="E8" s="6" t="n"/>
      <c r="F8" s="13" t="n"/>
      <c r="G8" s="7" t="inlineStr">
        <is>
          <t>бігаю 5 км · пробіг 5 км без зупинки · 3 рази на тиждень</t>
        </is>
      </c>
    </row>
    <row r="10">
      <c r="A10" s="11" t="inlineStr">
        <is>
          <t>Етапів зроблено</t>
        </is>
      </c>
      <c r="B10" s="20" t="n"/>
      <c r="C10" s="8">
        <f>COUNTIF(F5:F8,"так")&amp;" з 4"</f>
        <v/>
      </c>
    </row>
  </sheetData>
  <mergeCells count="3">
    <mergeCell ref="A2:F2"/>
    <mergeCell ref="A1:F1"/>
    <mergeCell ref="A10:B10"/>
  </mergeCells>
  <conditionalFormatting sqref="F5:F8">
    <cfRule type="cellIs" priority="1" operator="equal" dxfId="0">
      <formula>"так"</formula>
    </cfRule>
  </conditionalFormatting>
  <dataValidations count="1">
    <dataValidation sqref="F5 F6 F7 F8" showDropDown="0" showInputMessage="0" showErrorMessage="0" allowBlank="1" type="list">
      <formula1>"так,ні"</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C9A84C"/>
    <outlinePr summaryBelow="1" summaryRight="1"/>
    <pageSetUpPr fitToPage="1"/>
  </sheetPr>
  <dimension ref="A1:J57"/>
  <sheetViews>
    <sheetView showGridLines="0" workbookViewId="0">
      <pane ySplit="5" topLeftCell="A6" activePane="bottomLeft" state="frozen"/>
      <selection pane="bottomLeft" activeCell="A1" sqref="A1"/>
    </sheetView>
  </sheetViews>
  <sheetFormatPr baseColWidth="8" defaultRowHeight="15"/>
  <cols>
    <col width="9" customWidth="1" min="1" max="1"/>
    <col width="10" customWidth="1" min="2" max="2"/>
    <col width="14" customWidth="1" min="3" max="3"/>
    <col width="42" customWidth="1" min="4" max="4"/>
    <col width="12" customWidth="1" min="5" max="5"/>
    <col width="24" customWidth="1" min="6" max="6"/>
    <col width="30" customWidth="1" min="7" max="7"/>
    <col width="3" customWidth="1" min="8" max="8"/>
    <col width="26" customWidth="1" min="9" max="9"/>
    <col width="14" customWidth="1" min="10" max="10"/>
  </cols>
  <sheetData>
    <row r="1" ht="30" customHeight="1">
      <c r="A1" s="1" t="inlineStr">
        <is>
          <t>52 тижні — 52 галочки</t>
        </is>
      </c>
    </row>
    <row r="2" ht="36" customHeight="1">
      <c r="A2" s="2" t="inlineStr">
        <is>
          <t>Один маленький крок на тиждень. Щонеділі: ✓ — зроблено, ✗ — ні. Не пропускай двічі: якщо два ✗ поспіль, таблиця підкаже повернутись.</t>
        </is>
      </c>
    </row>
    <row r="3" ht="26" customHeight="1">
      <c r="A3" s="11" t="inlineStr">
        <is>
          <t>Дата старту</t>
        </is>
      </c>
      <c r="B3" s="20" t="n"/>
      <c r="C3" s="21" t="n"/>
      <c r="D3" s="18" t="inlineStr">
        <is>
          <t>← впиши дату першого понеділка свого року (наприклад, 20.10.2026)</t>
        </is>
      </c>
    </row>
    <row r="5" ht="34" customHeight="1">
      <c r="A5" s="3" t="inlineStr">
        <is>
          <t>Тиждень</t>
        </is>
      </c>
      <c r="B5" s="3" t="inlineStr">
        <is>
          <t>Квартал</t>
        </is>
      </c>
      <c r="C5" s="3" t="inlineStr">
        <is>
          <t>Початок</t>
        </is>
      </c>
      <c r="D5" s="3" t="inlineStr">
        <is>
          <t>Крок тижня</t>
        </is>
      </c>
      <c r="E5" s="3" t="inlineStr">
        <is>
          <t>Зроблено</t>
        </is>
      </c>
      <c r="F5" s="3" t="inlineStr">
        <is>
          <t>Не пропускай двічі</t>
        </is>
      </c>
      <c r="G5" s="3" t="inlineStr">
        <is>
          <t>Нотатка</t>
        </is>
      </c>
      <c r="I5" s="3" t="inlineStr">
        <is>
          <t>Лічильник</t>
        </is>
      </c>
      <c r="J5" s="3" t="inlineStr">
        <is>
          <t>рахується</t>
        </is>
      </c>
    </row>
    <row r="6" ht="22" customHeight="1">
      <c r="A6" s="4" t="n">
        <v>1</v>
      </c>
      <c r="B6" s="22">
        <f>ROUNDUP(A6/13,0)</f>
        <v/>
      </c>
      <c r="C6" s="23">
        <f>IF(ISNUMBER($C$3),$C$3+7*(A6-1),"")</f>
        <v/>
      </c>
      <c r="D6" s="6" t="n"/>
      <c r="E6" s="24" t="n"/>
      <c r="F6" s="22">
        <f>""</f>
        <v/>
      </c>
      <c r="G6" s="6" t="n"/>
      <c r="I6" s="11" t="inlineStr">
        <is>
          <t>Тижнів зроблено з 52</t>
        </is>
      </c>
      <c r="J6" s="25">
        <f>COUNTIF(E6:E57,"✓")</f>
        <v/>
      </c>
    </row>
    <row r="7" ht="22" customHeight="1">
      <c r="A7" s="4" t="n">
        <v>2</v>
      </c>
      <c r="B7" s="22">
        <f>ROUNDUP(A7/13,0)</f>
        <v/>
      </c>
      <c r="C7" s="23">
        <f>IF(ISNUMBER($C$3),$C$3+7*(A7-1),"")</f>
        <v/>
      </c>
      <c r="D7" s="6" t="n"/>
      <c r="E7" s="24" t="n"/>
      <c r="F7" s="22">
        <f>IF(AND(E7="✗",E6="✗"),"двічі — повернись до кроку","")</f>
        <v/>
      </c>
      <c r="G7" s="6" t="n"/>
      <c r="I7" s="26" t="inlineStr">
        <is>
          <t>Тижнів пропущено</t>
        </is>
      </c>
      <c r="J7" s="17">
        <f>COUNTIF(E6:E57,"✗")</f>
        <v/>
      </c>
    </row>
    <row r="8" ht="22" customHeight="1">
      <c r="A8" s="4" t="n">
        <v>3</v>
      </c>
      <c r="B8" s="22">
        <f>ROUNDUP(A8/13,0)</f>
        <v/>
      </c>
      <c r="C8" s="23">
        <f>IF(ISNUMBER($C$3),$C$3+7*(A8-1),"")</f>
        <v/>
      </c>
      <c r="D8" s="6" t="n"/>
      <c r="E8" s="24" t="n"/>
      <c r="F8" s="22">
        <f>IF(AND(E8="✗",E7="✗"),"двічі — повернись до кроку","")</f>
        <v/>
      </c>
      <c r="G8" s="6" t="n"/>
      <c r="I8" s="26" t="inlineStr">
        <is>
          <t>Тижнів позначено</t>
        </is>
      </c>
      <c r="J8" s="17">
        <f>COUNTIF(E6:E57,"✓")+COUNTIF(E6:E57,"✗")</f>
        <v/>
      </c>
    </row>
    <row r="9" ht="22" customHeight="1">
      <c r="A9" s="4" t="n">
        <v>4</v>
      </c>
      <c r="B9" s="22">
        <f>ROUNDUP(A9/13,0)</f>
        <v/>
      </c>
      <c r="C9" s="23">
        <f>IF(ISNUMBER($C$3),$C$3+7*(A9-1),"")</f>
        <v/>
      </c>
      <c r="D9" s="6" t="n"/>
      <c r="E9" s="24" t="n"/>
      <c r="F9" s="22">
        <f>IF(AND(E9="✗",E8="✗"),"двічі — повернись до кроку","")</f>
        <v/>
      </c>
      <c r="G9" s="6" t="n"/>
      <c r="I9" s="26" t="inlineStr">
        <is>
          <t>Частка зроблених</t>
        </is>
      </c>
      <c r="J9" s="27">
        <f>IF(J8=0,"",J6/J8)</f>
        <v/>
      </c>
    </row>
    <row r="10" ht="22" customHeight="1">
      <c r="A10" s="4" t="n">
        <v>5</v>
      </c>
      <c r="B10" s="22">
        <f>ROUNDUP(A10/13,0)</f>
        <v/>
      </c>
      <c r="C10" s="23">
        <f>IF(ISNUMBER($C$3),$C$3+7*(A10-1),"")</f>
        <v/>
      </c>
      <c r="D10" s="6" t="n"/>
      <c r="E10" s="24" t="n"/>
      <c r="F10" s="22">
        <f>IF(AND(E10="✗",E9="✗"),"двічі — повернись до кроку","")</f>
        <v/>
      </c>
      <c r="G10" s="6" t="n"/>
      <c r="I10" s="26" t="inlineStr">
        <is>
          <t>Квартал 1 · зроблено з 13</t>
        </is>
      </c>
      <c r="J10" s="17">
        <f>COUNTIFS(B6:B57,1,E6:E57,"✓")</f>
        <v/>
      </c>
    </row>
    <row r="11" ht="22" customHeight="1">
      <c r="A11" s="4" t="n">
        <v>6</v>
      </c>
      <c r="B11" s="22">
        <f>ROUNDUP(A11/13,0)</f>
        <v/>
      </c>
      <c r="C11" s="23">
        <f>IF(ISNUMBER($C$3),$C$3+7*(A11-1),"")</f>
        <v/>
      </c>
      <c r="D11" s="6" t="n"/>
      <c r="E11" s="24" t="n"/>
      <c r="F11" s="22">
        <f>IF(AND(E11="✗",E10="✗"),"двічі — повернись до кроку","")</f>
        <v/>
      </c>
      <c r="G11" s="6" t="n"/>
      <c r="I11" s="26" t="inlineStr">
        <is>
          <t>Квартал 2 · зроблено з 13</t>
        </is>
      </c>
      <c r="J11" s="17">
        <f>COUNTIFS(B6:B57,2,E6:E57,"✓")</f>
        <v/>
      </c>
    </row>
    <row r="12" ht="22" customHeight="1">
      <c r="A12" s="4" t="n">
        <v>7</v>
      </c>
      <c r="B12" s="22">
        <f>ROUNDUP(A12/13,0)</f>
        <v/>
      </c>
      <c r="C12" s="23">
        <f>IF(ISNUMBER($C$3),$C$3+7*(A12-1),"")</f>
        <v/>
      </c>
      <c r="D12" s="6" t="n"/>
      <c r="E12" s="24" t="n"/>
      <c r="F12" s="22">
        <f>IF(AND(E12="✗",E11="✗"),"двічі — повернись до кроку","")</f>
        <v/>
      </c>
      <c r="G12" s="6" t="n"/>
      <c r="I12" s="26" t="inlineStr">
        <is>
          <t>Квартал 3 · зроблено з 13</t>
        </is>
      </c>
      <c r="J12" s="17">
        <f>COUNTIFS(B6:B57,3,E6:E57,"✓")</f>
        <v/>
      </c>
    </row>
    <row r="13" ht="22" customHeight="1">
      <c r="A13" s="4" t="n">
        <v>8</v>
      </c>
      <c r="B13" s="22">
        <f>ROUNDUP(A13/13,0)</f>
        <v/>
      </c>
      <c r="C13" s="23">
        <f>IF(ISNUMBER($C$3),$C$3+7*(A13-1),"")</f>
        <v/>
      </c>
      <c r="D13" s="6" t="n"/>
      <c r="E13" s="24" t="n"/>
      <c r="F13" s="22">
        <f>IF(AND(E13="✗",E12="✗"),"двічі — повернись до кроку","")</f>
        <v/>
      </c>
      <c r="G13" s="6" t="n"/>
      <c r="I13" s="26" t="inlineStr">
        <is>
          <t>Квартал 4 · зроблено з 13</t>
        </is>
      </c>
      <c r="J13" s="17">
        <f>COUNTIFS(B6:B57,4,E6:E57,"✓")</f>
        <v/>
      </c>
    </row>
    <row r="14" ht="22" customHeight="1">
      <c r="A14" s="4" t="n">
        <v>9</v>
      </c>
      <c r="B14" s="22">
        <f>ROUNDUP(A14/13,0)</f>
        <v/>
      </c>
      <c r="C14" s="23">
        <f>IF(ISNUMBER($C$3),$C$3+7*(A14-1),"")</f>
        <v/>
      </c>
      <c r="D14" s="6" t="n"/>
      <c r="E14" s="24" t="n"/>
      <c r="F14" s="22">
        <f>IF(AND(E14="✗",E13="✗"),"двічі — повернись до кроку","")</f>
        <v/>
      </c>
      <c r="G14" s="6" t="n"/>
      <c r="I14" s="26" t="inlineStr">
        <is>
          <t>Двічі поспіль — разів</t>
        </is>
      </c>
      <c r="J14" s="17">
        <f>COUNTIF(F6:F57,"двічі*")</f>
        <v/>
      </c>
    </row>
    <row r="15" ht="22" customHeight="1">
      <c r="A15" s="4" t="n">
        <v>10</v>
      </c>
      <c r="B15" s="22">
        <f>ROUNDUP(A15/13,0)</f>
        <v/>
      </c>
      <c r="C15" s="23">
        <f>IF(ISNUMBER($C$3),$C$3+7*(A15-1),"")</f>
        <v/>
      </c>
      <c r="D15" s="6" t="n"/>
      <c r="E15" s="24" t="n"/>
      <c r="F15" s="22">
        <f>IF(AND(E15="✗",E14="✗"),"двічі — повернись до кроку","")</f>
        <v/>
      </c>
      <c r="G15" s="6" t="n"/>
    </row>
    <row r="16" ht="22" customHeight="1">
      <c r="A16" s="4" t="n">
        <v>11</v>
      </c>
      <c r="B16" s="22">
        <f>ROUNDUP(A16/13,0)</f>
        <v/>
      </c>
      <c r="C16" s="23">
        <f>IF(ISNUMBER($C$3),$C$3+7*(A16-1),"")</f>
        <v/>
      </c>
      <c r="D16" s="6" t="n"/>
      <c r="E16" s="24" t="n"/>
      <c r="F16" s="22">
        <f>IF(AND(E16="✗",E15="✗"),"двічі — повернись до кроку","")</f>
        <v/>
      </c>
      <c r="G16" s="6" t="n"/>
    </row>
    <row r="17" ht="22" customHeight="1">
      <c r="A17" s="4" t="n">
        <v>12</v>
      </c>
      <c r="B17" s="22">
        <f>ROUNDUP(A17/13,0)</f>
        <v/>
      </c>
      <c r="C17" s="23">
        <f>IF(ISNUMBER($C$3),$C$3+7*(A17-1),"")</f>
        <v/>
      </c>
      <c r="D17" s="6" t="n"/>
      <c r="E17" s="24" t="n"/>
      <c r="F17" s="22">
        <f>IF(AND(E17="✗",E16="✗"),"двічі — повернись до кроку","")</f>
        <v/>
      </c>
      <c r="G17" s="6" t="n"/>
    </row>
    <row r="18" ht="22" customHeight="1">
      <c r="A18" s="4" t="n">
        <v>13</v>
      </c>
      <c r="B18" s="22">
        <f>ROUNDUP(A18/13,0)</f>
        <v/>
      </c>
      <c r="C18" s="23">
        <f>IF(ISNUMBER($C$3),$C$3+7*(A18-1),"")</f>
        <v/>
      </c>
      <c r="D18" s="6" t="n"/>
      <c r="E18" s="24" t="n"/>
      <c r="F18" s="22">
        <f>IF(AND(E18="✗",E17="✗"),"двічі — повернись до кроку","")</f>
        <v/>
      </c>
      <c r="G18" s="6" t="n"/>
    </row>
    <row r="19" ht="22" customHeight="1">
      <c r="A19" s="28" t="n">
        <v>14</v>
      </c>
      <c r="B19" s="22">
        <f>ROUNDUP(A19/13,0)</f>
        <v/>
      </c>
      <c r="C19" s="23">
        <f>IF(ISNUMBER($C$3),$C$3+7*(A19-1),"")</f>
        <v/>
      </c>
      <c r="D19" s="6" t="n"/>
      <c r="E19" s="24" t="n"/>
      <c r="F19" s="22">
        <f>IF(AND(E19="✗",E18="✗"),"двічі — повернись до кроку","")</f>
        <v/>
      </c>
      <c r="G19" s="6" t="n"/>
    </row>
    <row r="20" ht="22" customHeight="1">
      <c r="A20" s="28" t="n">
        <v>15</v>
      </c>
      <c r="B20" s="22">
        <f>ROUNDUP(A20/13,0)</f>
        <v/>
      </c>
      <c r="C20" s="23">
        <f>IF(ISNUMBER($C$3),$C$3+7*(A20-1),"")</f>
        <v/>
      </c>
      <c r="D20" s="6" t="n"/>
      <c r="E20" s="24" t="n"/>
      <c r="F20" s="22">
        <f>IF(AND(E20="✗",E19="✗"),"двічі — повернись до кроку","")</f>
        <v/>
      </c>
      <c r="G20" s="6" t="n"/>
    </row>
    <row r="21" ht="22" customHeight="1">
      <c r="A21" s="28" t="n">
        <v>16</v>
      </c>
      <c r="B21" s="22">
        <f>ROUNDUP(A21/13,0)</f>
        <v/>
      </c>
      <c r="C21" s="23">
        <f>IF(ISNUMBER($C$3),$C$3+7*(A21-1),"")</f>
        <v/>
      </c>
      <c r="D21" s="6" t="n"/>
      <c r="E21" s="24" t="n"/>
      <c r="F21" s="22">
        <f>IF(AND(E21="✗",E20="✗"),"двічі — повернись до кроку","")</f>
        <v/>
      </c>
      <c r="G21" s="6" t="n"/>
    </row>
    <row r="22" ht="22" customHeight="1">
      <c r="A22" s="28" t="n">
        <v>17</v>
      </c>
      <c r="B22" s="22">
        <f>ROUNDUP(A22/13,0)</f>
        <v/>
      </c>
      <c r="C22" s="23">
        <f>IF(ISNUMBER($C$3),$C$3+7*(A22-1),"")</f>
        <v/>
      </c>
      <c r="D22" s="6" t="n"/>
      <c r="E22" s="24" t="n"/>
      <c r="F22" s="22">
        <f>IF(AND(E22="✗",E21="✗"),"двічі — повернись до кроку","")</f>
        <v/>
      </c>
      <c r="G22" s="6" t="n"/>
    </row>
    <row r="23" ht="22" customHeight="1">
      <c r="A23" s="28" t="n">
        <v>18</v>
      </c>
      <c r="B23" s="22">
        <f>ROUNDUP(A23/13,0)</f>
        <v/>
      </c>
      <c r="C23" s="23">
        <f>IF(ISNUMBER($C$3),$C$3+7*(A23-1),"")</f>
        <v/>
      </c>
      <c r="D23" s="6" t="n"/>
      <c r="E23" s="24" t="n"/>
      <c r="F23" s="22">
        <f>IF(AND(E23="✗",E22="✗"),"двічі — повернись до кроку","")</f>
        <v/>
      </c>
      <c r="G23" s="6" t="n"/>
    </row>
    <row r="24" ht="22" customHeight="1">
      <c r="A24" s="28" t="n">
        <v>19</v>
      </c>
      <c r="B24" s="22">
        <f>ROUNDUP(A24/13,0)</f>
        <v/>
      </c>
      <c r="C24" s="23">
        <f>IF(ISNUMBER($C$3),$C$3+7*(A24-1),"")</f>
        <v/>
      </c>
      <c r="D24" s="6" t="n"/>
      <c r="E24" s="24" t="n"/>
      <c r="F24" s="22">
        <f>IF(AND(E24="✗",E23="✗"),"двічі — повернись до кроку","")</f>
        <v/>
      </c>
      <c r="G24" s="6" t="n"/>
    </row>
    <row r="25" ht="22" customHeight="1">
      <c r="A25" s="28" t="n">
        <v>20</v>
      </c>
      <c r="B25" s="22">
        <f>ROUNDUP(A25/13,0)</f>
        <v/>
      </c>
      <c r="C25" s="23">
        <f>IF(ISNUMBER($C$3),$C$3+7*(A25-1),"")</f>
        <v/>
      </c>
      <c r="D25" s="6" t="n"/>
      <c r="E25" s="24" t="n"/>
      <c r="F25" s="22">
        <f>IF(AND(E25="✗",E24="✗"),"двічі — повернись до кроку","")</f>
        <v/>
      </c>
      <c r="G25" s="6" t="n"/>
    </row>
    <row r="26" ht="22" customHeight="1">
      <c r="A26" s="28" t="n">
        <v>21</v>
      </c>
      <c r="B26" s="22">
        <f>ROUNDUP(A26/13,0)</f>
        <v/>
      </c>
      <c r="C26" s="23">
        <f>IF(ISNUMBER($C$3),$C$3+7*(A26-1),"")</f>
        <v/>
      </c>
      <c r="D26" s="6" t="n"/>
      <c r="E26" s="24" t="n"/>
      <c r="F26" s="22">
        <f>IF(AND(E26="✗",E25="✗"),"двічі — повернись до кроку","")</f>
        <v/>
      </c>
      <c r="G26" s="6" t="n"/>
    </row>
    <row r="27" ht="22" customHeight="1">
      <c r="A27" s="28" t="n">
        <v>22</v>
      </c>
      <c r="B27" s="22">
        <f>ROUNDUP(A27/13,0)</f>
        <v/>
      </c>
      <c r="C27" s="23">
        <f>IF(ISNUMBER($C$3),$C$3+7*(A27-1),"")</f>
        <v/>
      </c>
      <c r="D27" s="6" t="n"/>
      <c r="E27" s="24" t="n"/>
      <c r="F27" s="22">
        <f>IF(AND(E27="✗",E26="✗"),"двічі — повернись до кроку","")</f>
        <v/>
      </c>
      <c r="G27" s="6" t="n"/>
    </row>
    <row r="28" ht="22" customHeight="1">
      <c r="A28" s="28" t="n">
        <v>23</v>
      </c>
      <c r="B28" s="22">
        <f>ROUNDUP(A28/13,0)</f>
        <v/>
      </c>
      <c r="C28" s="23">
        <f>IF(ISNUMBER($C$3),$C$3+7*(A28-1),"")</f>
        <v/>
      </c>
      <c r="D28" s="6" t="n"/>
      <c r="E28" s="24" t="n"/>
      <c r="F28" s="22">
        <f>IF(AND(E28="✗",E27="✗"),"двічі — повернись до кроку","")</f>
        <v/>
      </c>
      <c r="G28" s="6" t="n"/>
    </row>
    <row r="29" ht="22" customHeight="1">
      <c r="A29" s="28" t="n">
        <v>24</v>
      </c>
      <c r="B29" s="22">
        <f>ROUNDUP(A29/13,0)</f>
        <v/>
      </c>
      <c r="C29" s="23">
        <f>IF(ISNUMBER($C$3),$C$3+7*(A29-1),"")</f>
        <v/>
      </c>
      <c r="D29" s="6" t="n"/>
      <c r="E29" s="24" t="n"/>
      <c r="F29" s="22">
        <f>IF(AND(E29="✗",E28="✗"),"двічі — повернись до кроку","")</f>
        <v/>
      </c>
      <c r="G29" s="6" t="n"/>
    </row>
    <row r="30" ht="22" customHeight="1">
      <c r="A30" s="28" t="n">
        <v>25</v>
      </c>
      <c r="B30" s="22">
        <f>ROUNDUP(A30/13,0)</f>
        <v/>
      </c>
      <c r="C30" s="23">
        <f>IF(ISNUMBER($C$3),$C$3+7*(A30-1),"")</f>
        <v/>
      </c>
      <c r="D30" s="6" t="n"/>
      <c r="E30" s="24" t="n"/>
      <c r="F30" s="22">
        <f>IF(AND(E30="✗",E29="✗"),"двічі — повернись до кроку","")</f>
        <v/>
      </c>
      <c r="G30" s="6" t="n"/>
    </row>
    <row r="31" ht="22" customHeight="1">
      <c r="A31" s="28" t="n">
        <v>26</v>
      </c>
      <c r="B31" s="22">
        <f>ROUNDUP(A31/13,0)</f>
        <v/>
      </c>
      <c r="C31" s="23">
        <f>IF(ISNUMBER($C$3),$C$3+7*(A31-1),"")</f>
        <v/>
      </c>
      <c r="D31" s="6" t="n"/>
      <c r="E31" s="24" t="n"/>
      <c r="F31" s="22">
        <f>IF(AND(E31="✗",E30="✗"),"двічі — повернись до кроку","")</f>
        <v/>
      </c>
      <c r="G31" s="6" t="n"/>
    </row>
    <row r="32" ht="22" customHeight="1">
      <c r="A32" s="4" t="n">
        <v>27</v>
      </c>
      <c r="B32" s="22">
        <f>ROUNDUP(A32/13,0)</f>
        <v/>
      </c>
      <c r="C32" s="23">
        <f>IF(ISNUMBER($C$3),$C$3+7*(A32-1),"")</f>
        <v/>
      </c>
      <c r="D32" s="6" t="n"/>
      <c r="E32" s="24" t="n"/>
      <c r="F32" s="22">
        <f>IF(AND(E32="✗",E31="✗"),"двічі — повернись до кроку","")</f>
        <v/>
      </c>
      <c r="G32" s="6" t="n"/>
    </row>
    <row r="33" ht="22" customHeight="1">
      <c r="A33" s="4" t="n">
        <v>28</v>
      </c>
      <c r="B33" s="22">
        <f>ROUNDUP(A33/13,0)</f>
        <v/>
      </c>
      <c r="C33" s="23">
        <f>IF(ISNUMBER($C$3),$C$3+7*(A33-1),"")</f>
        <v/>
      </c>
      <c r="D33" s="6" t="n"/>
      <c r="E33" s="24" t="n"/>
      <c r="F33" s="22">
        <f>IF(AND(E33="✗",E32="✗"),"двічі — повернись до кроку","")</f>
        <v/>
      </c>
      <c r="G33" s="6" t="n"/>
    </row>
    <row r="34" ht="22" customHeight="1">
      <c r="A34" s="4" t="n">
        <v>29</v>
      </c>
      <c r="B34" s="22">
        <f>ROUNDUP(A34/13,0)</f>
        <v/>
      </c>
      <c r="C34" s="23">
        <f>IF(ISNUMBER($C$3),$C$3+7*(A34-1),"")</f>
        <v/>
      </c>
      <c r="D34" s="6" t="n"/>
      <c r="E34" s="24" t="n"/>
      <c r="F34" s="22">
        <f>IF(AND(E34="✗",E33="✗"),"двічі — повернись до кроку","")</f>
        <v/>
      </c>
      <c r="G34" s="6" t="n"/>
    </row>
    <row r="35" ht="22" customHeight="1">
      <c r="A35" s="4" t="n">
        <v>30</v>
      </c>
      <c r="B35" s="22">
        <f>ROUNDUP(A35/13,0)</f>
        <v/>
      </c>
      <c r="C35" s="23">
        <f>IF(ISNUMBER($C$3),$C$3+7*(A35-1),"")</f>
        <v/>
      </c>
      <c r="D35" s="6" t="n"/>
      <c r="E35" s="24" t="n"/>
      <c r="F35" s="22">
        <f>IF(AND(E35="✗",E34="✗"),"двічі — повернись до кроку","")</f>
        <v/>
      </c>
      <c r="G35" s="6" t="n"/>
    </row>
    <row r="36" ht="22" customHeight="1">
      <c r="A36" s="4" t="n">
        <v>31</v>
      </c>
      <c r="B36" s="22">
        <f>ROUNDUP(A36/13,0)</f>
        <v/>
      </c>
      <c r="C36" s="23">
        <f>IF(ISNUMBER($C$3),$C$3+7*(A36-1),"")</f>
        <v/>
      </c>
      <c r="D36" s="6" t="n"/>
      <c r="E36" s="24" t="n"/>
      <c r="F36" s="22">
        <f>IF(AND(E36="✗",E35="✗"),"двічі — повернись до кроку","")</f>
        <v/>
      </c>
      <c r="G36" s="6" t="n"/>
    </row>
    <row r="37" ht="22" customHeight="1">
      <c r="A37" s="4" t="n">
        <v>32</v>
      </c>
      <c r="B37" s="22">
        <f>ROUNDUP(A37/13,0)</f>
        <v/>
      </c>
      <c r="C37" s="23">
        <f>IF(ISNUMBER($C$3),$C$3+7*(A37-1),"")</f>
        <v/>
      </c>
      <c r="D37" s="6" t="n"/>
      <c r="E37" s="24" t="n"/>
      <c r="F37" s="22">
        <f>IF(AND(E37="✗",E36="✗"),"двічі — повернись до кроку","")</f>
        <v/>
      </c>
      <c r="G37" s="6" t="n"/>
    </row>
    <row r="38" ht="22" customHeight="1">
      <c r="A38" s="4" t="n">
        <v>33</v>
      </c>
      <c r="B38" s="22">
        <f>ROUNDUP(A38/13,0)</f>
        <v/>
      </c>
      <c r="C38" s="23">
        <f>IF(ISNUMBER($C$3),$C$3+7*(A38-1),"")</f>
        <v/>
      </c>
      <c r="D38" s="6" t="n"/>
      <c r="E38" s="24" t="n"/>
      <c r="F38" s="22">
        <f>IF(AND(E38="✗",E37="✗"),"двічі — повернись до кроку","")</f>
        <v/>
      </c>
      <c r="G38" s="6" t="n"/>
    </row>
    <row r="39" ht="22" customHeight="1">
      <c r="A39" s="4" t="n">
        <v>34</v>
      </c>
      <c r="B39" s="22">
        <f>ROUNDUP(A39/13,0)</f>
        <v/>
      </c>
      <c r="C39" s="23">
        <f>IF(ISNUMBER($C$3),$C$3+7*(A39-1),"")</f>
        <v/>
      </c>
      <c r="D39" s="6" t="n"/>
      <c r="E39" s="24" t="n"/>
      <c r="F39" s="22">
        <f>IF(AND(E39="✗",E38="✗"),"двічі — повернись до кроку","")</f>
        <v/>
      </c>
      <c r="G39" s="6" t="n"/>
    </row>
    <row r="40" ht="22" customHeight="1">
      <c r="A40" s="4" t="n">
        <v>35</v>
      </c>
      <c r="B40" s="22">
        <f>ROUNDUP(A40/13,0)</f>
        <v/>
      </c>
      <c r="C40" s="23">
        <f>IF(ISNUMBER($C$3),$C$3+7*(A40-1),"")</f>
        <v/>
      </c>
      <c r="D40" s="6" t="n"/>
      <c r="E40" s="24" t="n"/>
      <c r="F40" s="22">
        <f>IF(AND(E40="✗",E39="✗"),"двічі — повернись до кроку","")</f>
        <v/>
      </c>
      <c r="G40" s="6" t="n"/>
    </row>
    <row r="41" ht="22" customHeight="1">
      <c r="A41" s="4" t="n">
        <v>36</v>
      </c>
      <c r="B41" s="22">
        <f>ROUNDUP(A41/13,0)</f>
        <v/>
      </c>
      <c r="C41" s="23">
        <f>IF(ISNUMBER($C$3),$C$3+7*(A41-1),"")</f>
        <v/>
      </c>
      <c r="D41" s="6" t="n"/>
      <c r="E41" s="24" t="n"/>
      <c r="F41" s="22">
        <f>IF(AND(E41="✗",E40="✗"),"двічі — повернись до кроку","")</f>
        <v/>
      </c>
      <c r="G41" s="6" t="n"/>
    </row>
    <row r="42" ht="22" customHeight="1">
      <c r="A42" s="4" t="n">
        <v>37</v>
      </c>
      <c r="B42" s="22">
        <f>ROUNDUP(A42/13,0)</f>
        <v/>
      </c>
      <c r="C42" s="23">
        <f>IF(ISNUMBER($C$3),$C$3+7*(A42-1),"")</f>
        <v/>
      </c>
      <c r="D42" s="6" t="n"/>
      <c r="E42" s="24" t="n"/>
      <c r="F42" s="22">
        <f>IF(AND(E42="✗",E41="✗"),"двічі — повернись до кроку","")</f>
        <v/>
      </c>
      <c r="G42" s="6" t="n"/>
    </row>
    <row r="43" ht="22" customHeight="1">
      <c r="A43" s="4" t="n">
        <v>38</v>
      </c>
      <c r="B43" s="22">
        <f>ROUNDUP(A43/13,0)</f>
        <v/>
      </c>
      <c r="C43" s="23">
        <f>IF(ISNUMBER($C$3),$C$3+7*(A43-1),"")</f>
        <v/>
      </c>
      <c r="D43" s="6" t="n"/>
      <c r="E43" s="24" t="n"/>
      <c r="F43" s="22">
        <f>IF(AND(E43="✗",E42="✗"),"двічі — повернись до кроку","")</f>
        <v/>
      </c>
      <c r="G43" s="6" t="n"/>
    </row>
    <row r="44" ht="22" customHeight="1">
      <c r="A44" s="4" t="n">
        <v>39</v>
      </c>
      <c r="B44" s="22">
        <f>ROUNDUP(A44/13,0)</f>
        <v/>
      </c>
      <c r="C44" s="23">
        <f>IF(ISNUMBER($C$3),$C$3+7*(A44-1),"")</f>
        <v/>
      </c>
      <c r="D44" s="6" t="n"/>
      <c r="E44" s="24" t="n"/>
      <c r="F44" s="22">
        <f>IF(AND(E44="✗",E43="✗"),"двічі — повернись до кроку","")</f>
        <v/>
      </c>
      <c r="G44" s="6" t="n"/>
    </row>
    <row r="45" ht="22" customHeight="1">
      <c r="A45" s="28" t="n">
        <v>40</v>
      </c>
      <c r="B45" s="22">
        <f>ROUNDUP(A45/13,0)</f>
        <v/>
      </c>
      <c r="C45" s="23">
        <f>IF(ISNUMBER($C$3),$C$3+7*(A45-1),"")</f>
        <v/>
      </c>
      <c r="D45" s="6" t="n"/>
      <c r="E45" s="24" t="n"/>
      <c r="F45" s="22">
        <f>IF(AND(E45="✗",E44="✗"),"двічі — повернись до кроку","")</f>
        <v/>
      </c>
      <c r="G45" s="6" t="n"/>
    </row>
    <row r="46" ht="22" customHeight="1">
      <c r="A46" s="28" t="n">
        <v>41</v>
      </c>
      <c r="B46" s="22">
        <f>ROUNDUP(A46/13,0)</f>
        <v/>
      </c>
      <c r="C46" s="23">
        <f>IF(ISNUMBER($C$3),$C$3+7*(A46-1),"")</f>
        <v/>
      </c>
      <c r="D46" s="6" t="n"/>
      <c r="E46" s="24" t="n"/>
      <c r="F46" s="22">
        <f>IF(AND(E46="✗",E45="✗"),"двічі — повернись до кроку","")</f>
        <v/>
      </c>
      <c r="G46" s="6" t="n"/>
    </row>
    <row r="47" ht="22" customHeight="1">
      <c r="A47" s="28" t="n">
        <v>42</v>
      </c>
      <c r="B47" s="22">
        <f>ROUNDUP(A47/13,0)</f>
        <v/>
      </c>
      <c r="C47" s="23">
        <f>IF(ISNUMBER($C$3),$C$3+7*(A47-1),"")</f>
        <v/>
      </c>
      <c r="D47" s="6" t="n"/>
      <c r="E47" s="24" t="n"/>
      <c r="F47" s="22">
        <f>IF(AND(E47="✗",E46="✗"),"двічі — повернись до кроку","")</f>
        <v/>
      </c>
      <c r="G47" s="6" t="n"/>
    </row>
    <row r="48" ht="22" customHeight="1">
      <c r="A48" s="28" t="n">
        <v>43</v>
      </c>
      <c r="B48" s="22">
        <f>ROUNDUP(A48/13,0)</f>
        <v/>
      </c>
      <c r="C48" s="23">
        <f>IF(ISNUMBER($C$3),$C$3+7*(A48-1),"")</f>
        <v/>
      </c>
      <c r="D48" s="6" t="n"/>
      <c r="E48" s="24" t="n"/>
      <c r="F48" s="22">
        <f>IF(AND(E48="✗",E47="✗"),"двічі — повернись до кроку","")</f>
        <v/>
      </c>
      <c r="G48" s="6" t="n"/>
    </row>
    <row r="49" ht="22" customHeight="1">
      <c r="A49" s="28" t="n">
        <v>44</v>
      </c>
      <c r="B49" s="22">
        <f>ROUNDUP(A49/13,0)</f>
        <v/>
      </c>
      <c r="C49" s="23">
        <f>IF(ISNUMBER($C$3),$C$3+7*(A49-1),"")</f>
        <v/>
      </c>
      <c r="D49" s="6" t="n"/>
      <c r="E49" s="24" t="n"/>
      <c r="F49" s="22">
        <f>IF(AND(E49="✗",E48="✗"),"двічі — повернись до кроку","")</f>
        <v/>
      </c>
      <c r="G49" s="6" t="n"/>
    </row>
    <row r="50" ht="22" customHeight="1">
      <c r="A50" s="28" t="n">
        <v>45</v>
      </c>
      <c r="B50" s="22">
        <f>ROUNDUP(A50/13,0)</f>
        <v/>
      </c>
      <c r="C50" s="23">
        <f>IF(ISNUMBER($C$3),$C$3+7*(A50-1),"")</f>
        <v/>
      </c>
      <c r="D50" s="6" t="n"/>
      <c r="E50" s="24" t="n"/>
      <c r="F50" s="22">
        <f>IF(AND(E50="✗",E49="✗"),"двічі — повернись до кроку","")</f>
        <v/>
      </c>
      <c r="G50" s="6" t="n"/>
    </row>
    <row r="51" ht="22" customHeight="1">
      <c r="A51" s="28" t="n">
        <v>46</v>
      </c>
      <c r="B51" s="22">
        <f>ROUNDUP(A51/13,0)</f>
        <v/>
      </c>
      <c r="C51" s="23">
        <f>IF(ISNUMBER($C$3),$C$3+7*(A51-1),"")</f>
        <v/>
      </c>
      <c r="D51" s="6" t="n"/>
      <c r="E51" s="24" t="n"/>
      <c r="F51" s="22">
        <f>IF(AND(E51="✗",E50="✗"),"двічі — повернись до кроку","")</f>
        <v/>
      </c>
      <c r="G51" s="6" t="n"/>
    </row>
    <row r="52" ht="22" customHeight="1">
      <c r="A52" s="28" t="n">
        <v>47</v>
      </c>
      <c r="B52" s="22">
        <f>ROUNDUP(A52/13,0)</f>
        <v/>
      </c>
      <c r="C52" s="23">
        <f>IF(ISNUMBER($C$3),$C$3+7*(A52-1),"")</f>
        <v/>
      </c>
      <c r="D52" s="6" t="n"/>
      <c r="E52" s="24" t="n"/>
      <c r="F52" s="22">
        <f>IF(AND(E52="✗",E51="✗"),"двічі — повернись до кроку","")</f>
        <v/>
      </c>
      <c r="G52" s="6" t="n"/>
    </row>
    <row r="53" ht="22" customHeight="1">
      <c r="A53" s="28" t="n">
        <v>48</v>
      </c>
      <c r="B53" s="22">
        <f>ROUNDUP(A53/13,0)</f>
        <v/>
      </c>
      <c r="C53" s="23">
        <f>IF(ISNUMBER($C$3),$C$3+7*(A53-1),"")</f>
        <v/>
      </c>
      <c r="D53" s="6" t="n"/>
      <c r="E53" s="24" t="n"/>
      <c r="F53" s="22">
        <f>IF(AND(E53="✗",E52="✗"),"двічі — повернись до кроку","")</f>
        <v/>
      </c>
      <c r="G53" s="6" t="n"/>
    </row>
    <row r="54" ht="22" customHeight="1">
      <c r="A54" s="28" t="n">
        <v>49</v>
      </c>
      <c r="B54" s="22">
        <f>ROUNDUP(A54/13,0)</f>
        <v/>
      </c>
      <c r="C54" s="23">
        <f>IF(ISNUMBER($C$3),$C$3+7*(A54-1),"")</f>
        <v/>
      </c>
      <c r="D54" s="6" t="n"/>
      <c r="E54" s="24" t="n"/>
      <c r="F54" s="22">
        <f>IF(AND(E54="✗",E53="✗"),"двічі — повернись до кроку","")</f>
        <v/>
      </c>
      <c r="G54" s="6" t="n"/>
    </row>
    <row r="55" ht="22" customHeight="1">
      <c r="A55" s="28" t="n">
        <v>50</v>
      </c>
      <c r="B55" s="22">
        <f>ROUNDUP(A55/13,0)</f>
        <v/>
      </c>
      <c r="C55" s="23">
        <f>IF(ISNUMBER($C$3),$C$3+7*(A55-1),"")</f>
        <v/>
      </c>
      <c r="D55" s="6" t="n"/>
      <c r="E55" s="24" t="n"/>
      <c r="F55" s="22">
        <f>IF(AND(E55="✗",E54="✗"),"двічі — повернись до кроку","")</f>
        <v/>
      </c>
      <c r="G55" s="6" t="n"/>
    </row>
    <row r="56" ht="22" customHeight="1">
      <c r="A56" s="28" t="n">
        <v>51</v>
      </c>
      <c r="B56" s="22">
        <f>ROUNDUP(A56/13,0)</f>
        <v/>
      </c>
      <c r="C56" s="23">
        <f>IF(ISNUMBER($C$3),$C$3+7*(A56-1),"")</f>
        <v/>
      </c>
      <c r="D56" s="6" t="n"/>
      <c r="E56" s="24" t="n"/>
      <c r="F56" s="22">
        <f>IF(AND(E56="✗",E55="✗"),"двічі — повернись до кроку","")</f>
        <v/>
      </c>
      <c r="G56" s="6" t="n"/>
    </row>
    <row r="57" ht="22" customHeight="1">
      <c r="A57" s="28" t="n">
        <v>52</v>
      </c>
      <c r="B57" s="22">
        <f>ROUNDUP(A57/13,0)</f>
        <v/>
      </c>
      <c r="C57" s="23">
        <f>IF(ISNUMBER($C$3),$C$3+7*(A57-1),"")</f>
        <v/>
      </c>
      <c r="D57" s="6" t="n"/>
      <c r="E57" s="24" t="n"/>
      <c r="F57" s="22">
        <f>IF(AND(E57="✗",E56="✗"),"двічі — повернись до кроку","")</f>
        <v/>
      </c>
      <c r="G57" s="6" t="n"/>
    </row>
  </sheetData>
  <mergeCells count="3">
    <mergeCell ref="A1:J1"/>
    <mergeCell ref="A3:B3"/>
    <mergeCell ref="A2:J2"/>
  </mergeCells>
  <conditionalFormatting sqref="E6:E57">
    <cfRule type="cellIs" priority="1" operator="equal" dxfId="1">
      <formula>"✓"</formula>
    </cfRule>
    <cfRule type="cellIs" priority="2" operator="equal" dxfId="2">
      <formula>"✗"</formula>
    </cfRule>
  </conditionalFormatting>
  <conditionalFormatting sqref="F6:F57">
    <cfRule type="expression" priority="3" dxfId="3">
      <formula>F6&lt;&gt;""</formula>
    </cfRule>
  </conditionalFormatting>
  <dataValidations count="1">
    <dataValidation sqref="E6 E7 E8 E9 E10 E11 E12 E13 E14 E15 E16 E17 E18 E19 E20 E21 E22 E23 E24 E25 E26 E27 E28 E29 E30 E31 E32 E33 E34 E35 E36 E37 E38 E39 E40 E41 E42 E43 E44 E45 E46 E47 E48 E49 E50 E51 E52 E53 E54 E55 E56 E57" showDropDown="0" showInputMessage="0" showErrorMessage="0" allowBlank="1" type="list">
      <formula1>"✓,✗"</formula1>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tabColor rgb="00C9A84C"/>
    <outlinePr summaryBelow="1" summaryRight="1"/>
    <pageSetUpPr fitToPage="1"/>
  </sheetPr>
  <dimension ref="A1:H56"/>
  <sheetViews>
    <sheetView showGridLines="0" workbookViewId="0">
      <pane ySplit="4" topLeftCell="A5" activePane="bottomLeft" state="frozen"/>
      <selection pane="bottomLeft" activeCell="A1" sqref="A1"/>
    </sheetView>
  </sheetViews>
  <sheetFormatPr baseColWidth="8" defaultRowHeight="15"/>
  <cols>
    <col width="9" customWidth="1" min="1" max="1"/>
    <col width="12" customWidth="1" min="2" max="2"/>
    <col width="38" customWidth="1" min="3" max="3"/>
    <col width="38" customWidth="1" min="4" max="4"/>
    <col width="38" customWidth="1" min="5" max="5"/>
    <col width="12" customWidth="1" min="6" max="6"/>
    <col width="22" customWidth="1" min="8" max="8"/>
  </cols>
  <sheetData>
    <row r="1" ht="30" customHeight="1">
      <c r="A1" s="1" t="inlineStr">
        <is>
          <t>Огляд тижня в неділю · 15 хвилин</t>
        </is>
      </c>
    </row>
    <row r="2" ht="36" customHeight="1">
      <c r="A2" s="2" t="inlineStr">
        <is>
          <t>Три питання щонеділі. Дата неділі рахується з дати старту на аркуші «52 тижні». Приклад — у примітках до першого рядка.</t>
        </is>
      </c>
    </row>
    <row r="4" ht="34" customHeight="1">
      <c r="A4" s="3" t="inlineStr">
        <is>
          <t>Тиждень</t>
        </is>
      </c>
      <c r="B4" s="3" t="inlineStr">
        <is>
          <t>Неділя</t>
        </is>
      </c>
      <c r="C4" s="3" t="inlineStr">
        <is>
          <t>1 · Що вийшло</t>
        </is>
      </c>
      <c r="D4" s="3" t="inlineStr">
        <is>
          <t>2 · Що не вийшло і чому</t>
        </is>
      </c>
      <c r="E4" s="3" t="inlineStr">
        <is>
          <t>3 · Крок на наступний тиждень</t>
        </is>
      </c>
      <c r="F4" s="3" t="inlineStr">
        <is>
          <t>Позначка</t>
        </is>
      </c>
      <c r="H4" s="3" t="inlineStr">
        <is>
          <t>Оглядів записано</t>
        </is>
      </c>
    </row>
    <row r="5" ht="30" customHeight="1">
      <c r="A5" s="4" t="n">
        <v>1</v>
      </c>
      <c r="B5" s="23">
        <f>IF(ISNUMBER('52 тижні'!$C$3),'52 тижні'!$C$3+7*A5-1,"")</f>
        <v/>
      </c>
      <c r="C5" s="6" t="n"/>
      <c r="D5" s="6" t="n"/>
      <c r="E5" s="6" t="n"/>
      <c r="F5" s="22">
        <f>IF('52 тижні'!E6="","",'52 тижні'!E6)</f>
        <v/>
      </c>
      <c r="H5" s="17">
        <f>COUNTA(C5:C56)</f>
        <v/>
      </c>
    </row>
    <row r="6" ht="30" customHeight="1">
      <c r="A6" s="4" t="n">
        <v>2</v>
      </c>
      <c r="B6" s="23">
        <f>IF(ISNUMBER('52 тижні'!$C$3),'52 тижні'!$C$3+7*A6-1,"")</f>
        <v/>
      </c>
      <c r="C6" s="6" t="n"/>
      <c r="D6" s="6" t="n"/>
      <c r="E6" s="6" t="n"/>
      <c r="F6" s="22">
        <f>IF('52 тижні'!E7="","",'52 тижні'!E7)</f>
        <v/>
      </c>
    </row>
    <row r="7" ht="30" customHeight="1">
      <c r="A7" s="4" t="n">
        <v>3</v>
      </c>
      <c r="B7" s="23">
        <f>IF(ISNUMBER('52 тижні'!$C$3),'52 тижні'!$C$3+7*A7-1,"")</f>
        <v/>
      </c>
      <c r="C7" s="6" t="n"/>
      <c r="D7" s="6" t="n"/>
      <c r="E7" s="6" t="n"/>
      <c r="F7" s="22">
        <f>IF('52 тижні'!E8="","",'52 тижні'!E8)</f>
        <v/>
      </c>
    </row>
    <row r="8" ht="30" customHeight="1">
      <c r="A8" s="4" t="n">
        <v>4</v>
      </c>
      <c r="B8" s="23">
        <f>IF(ISNUMBER('52 тижні'!$C$3),'52 тижні'!$C$3+7*A8-1,"")</f>
        <v/>
      </c>
      <c r="C8" s="6" t="n"/>
      <c r="D8" s="6" t="n"/>
      <c r="E8" s="6" t="n"/>
      <c r="F8" s="22">
        <f>IF('52 тижні'!E9="","",'52 тижні'!E9)</f>
        <v/>
      </c>
    </row>
    <row r="9" ht="30" customHeight="1">
      <c r="A9" s="4" t="n">
        <v>5</v>
      </c>
      <c r="B9" s="23">
        <f>IF(ISNUMBER('52 тижні'!$C$3),'52 тижні'!$C$3+7*A9-1,"")</f>
        <v/>
      </c>
      <c r="C9" s="6" t="n"/>
      <c r="D9" s="6" t="n"/>
      <c r="E9" s="6" t="n"/>
      <c r="F9" s="22">
        <f>IF('52 тижні'!E10="","",'52 тижні'!E10)</f>
        <v/>
      </c>
    </row>
    <row r="10" ht="30" customHeight="1">
      <c r="A10" s="4" t="n">
        <v>6</v>
      </c>
      <c r="B10" s="23">
        <f>IF(ISNUMBER('52 тижні'!$C$3),'52 тижні'!$C$3+7*A10-1,"")</f>
        <v/>
      </c>
      <c r="C10" s="6" t="n"/>
      <c r="D10" s="6" t="n"/>
      <c r="E10" s="6" t="n"/>
      <c r="F10" s="22">
        <f>IF('52 тижні'!E11="","",'52 тижні'!E11)</f>
        <v/>
      </c>
    </row>
    <row r="11" ht="30" customHeight="1">
      <c r="A11" s="4" t="n">
        <v>7</v>
      </c>
      <c r="B11" s="23">
        <f>IF(ISNUMBER('52 тижні'!$C$3),'52 тижні'!$C$3+7*A11-1,"")</f>
        <v/>
      </c>
      <c r="C11" s="6" t="n"/>
      <c r="D11" s="6" t="n"/>
      <c r="E11" s="6" t="n"/>
      <c r="F11" s="22">
        <f>IF('52 тижні'!E12="","",'52 тижні'!E12)</f>
        <v/>
      </c>
    </row>
    <row r="12" ht="30" customHeight="1">
      <c r="A12" s="4" t="n">
        <v>8</v>
      </c>
      <c r="B12" s="23">
        <f>IF(ISNUMBER('52 тижні'!$C$3),'52 тижні'!$C$3+7*A12-1,"")</f>
        <v/>
      </c>
      <c r="C12" s="6" t="n"/>
      <c r="D12" s="6" t="n"/>
      <c r="E12" s="6" t="n"/>
      <c r="F12" s="22">
        <f>IF('52 тижні'!E13="","",'52 тижні'!E13)</f>
        <v/>
      </c>
    </row>
    <row r="13" ht="30" customHeight="1">
      <c r="A13" s="4" t="n">
        <v>9</v>
      </c>
      <c r="B13" s="23">
        <f>IF(ISNUMBER('52 тижні'!$C$3),'52 тижні'!$C$3+7*A13-1,"")</f>
        <v/>
      </c>
      <c r="C13" s="6" t="n"/>
      <c r="D13" s="6" t="n"/>
      <c r="E13" s="6" t="n"/>
      <c r="F13" s="22">
        <f>IF('52 тижні'!E14="","",'52 тижні'!E14)</f>
        <v/>
      </c>
    </row>
    <row r="14" ht="30" customHeight="1">
      <c r="A14" s="4" t="n">
        <v>10</v>
      </c>
      <c r="B14" s="23">
        <f>IF(ISNUMBER('52 тижні'!$C$3),'52 тижні'!$C$3+7*A14-1,"")</f>
        <v/>
      </c>
      <c r="C14" s="6" t="n"/>
      <c r="D14" s="6" t="n"/>
      <c r="E14" s="6" t="n"/>
      <c r="F14" s="22">
        <f>IF('52 тижні'!E15="","",'52 тижні'!E15)</f>
        <v/>
      </c>
    </row>
    <row r="15" ht="30" customHeight="1">
      <c r="A15" s="4" t="n">
        <v>11</v>
      </c>
      <c r="B15" s="23">
        <f>IF(ISNUMBER('52 тижні'!$C$3),'52 тижні'!$C$3+7*A15-1,"")</f>
        <v/>
      </c>
      <c r="C15" s="6" t="n"/>
      <c r="D15" s="6" t="n"/>
      <c r="E15" s="6" t="n"/>
      <c r="F15" s="22">
        <f>IF('52 тижні'!E16="","",'52 тижні'!E16)</f>
        <v/>
      </c>
    </row>
    <row r="16" ht="30" customHeight="1">
      <c r="A16" s="4" t="n">
        <v>12</v>
      </c>
      <c r="B16" s="23">
        <f>IF(ISNUMBER('52 тижні'!$C$3),'52 тижні'!$C$3+7*A16-1,"")</f>
        <v/>
      </c>
      <c r="C16" s="6" t="n"/>
      <c r="D16" s="6" t="n"/>
      <c r="E16" s="6" t="n"/>
      <c r="F16" s="22">
        <f>IF('52 тижні'!E17="","",'52 тижні'!E17)</f>
        <v/>
      </c>
    </row>
    <row r="17" ht="30" customHeight="1">
      <c r="A17" s="4" t="n">
        <v>13</v>
      </c>
      <c r="B17" s="23">
        <f>IF(ISNUMBER('52 тижні'!$C$3),'52 тижні'!$C$3+7*A17-1,"")</f>
        <v/>
      </c>
      <c r="C17" s="6" t="n"/>
      <c r="D17" s="6" t="n"/>
      <c r="E17" s="6" t="n"/>
      <c r="F17" s="22">
        <f>IF('52 тижні'!E18="","",'52 тижні'!E18)</f>
        <v/>
      </c>
    </row>
    <row r="18" ht="30" customHeight="1">
      <c r="A18" s="4" t="n">
        <v>14</v>
      </c>
      <c r="B18" s="23">
        <f>IF(ISNUMBER('52 тижні'!$C$3),'52 тижні'!$C$3+7*A18-1,"")</f>
        <v/>
      </c>
      <c r="C18" s="6" t="n"/>
      <c r="D18" s="6" t="n"/>
      <c r="E18" s="6" t="n"/>
      <c r="F18" s="22">
        <f>IF('52 тижні'!E19="","",'52 тижні'!E19)</f>
        <v/>
      </c>
    </row>
    <row r="19" ht="30" customHeight="1">
      <c r="A19" s="4" t="n">
        <v>15</v>
      </c>
      <c r="B19" s="23">
        <f>IF(ISNUMBER('52 тижні'!$C$3),'52 тижні'!$C$3+7*A19-1,"")</f>
        <v/>
      </c>
      <c r="C19" s="6" t="n"/>
      <c r="D19" s="6" t="n"/>
      <c r="E19" s="6" t="n"/>
      <c r="F19" s="22">
        <f>IF('52 тижні'!E20="","",'52 тижні'!E20)</f>
        <v/>
      </c>
    </row>
    <row r="20" ht="30" customHeight="1">
      <c r="A20" s="4" t="n">
        <v>16</v>
      </c>
      <c r="B20" s="23">
        <f>IF(ISNUMBER('52 тижні'!$C$3),'52 тижні'!$C$3+7*A20-1,"")</f>
        <v/>
      </c>
      <c r="C20" s="6" t="n"/>
      <c r="D20" s="6" t="n"/>
      <c r="E20" s="6" t="n"/>
      <c r="F20" s="22">
        <f>IF('52 тижні'!E21="","",'52 тижні'!E21)</f>
        <v/>
      </c>
    </row>
    <row r="21" ht="30" customHeight="1">
      <c r="A21" s="4" t="n">
        <v>17</v>
      </c>
      <c r="B21" s="23">
        <f>IF(ISNUMBER('52 тижні'!$C$3),'52 тижні'!$C$3+7*A21-1,"")</f>
        <v/>
      </c>
      <c r="C21" s="6" t="n"/>
      <c r="D21" s="6" t="n"/>
      <c r="E21" s="6" t="n"/>
      <c r="F21" s="22">
        <f>IF('52 тижні'!E22="","",'52 тижні'!E22)</f>
        <v/>
      </c>
    </row>
    <row r="22" ht="30" customHeight="1">
      <c r="A22" s="4" t="n">
        <v>18</v>
      </c>
      <c r="B22" s="23">
        <f>IF(ISNUMBER('52 тижні'!$C$3),'52 тижні'!$C$3+7*A22-1,"")</f>
        <v/>
      </c>
      <c r="C22" s="6" t="n"/>
      <c r="D22" s="6" t="n"/>
      <c r="E22" s="6" t="n"/>
      <c r="F22" s="22">
        <f>IF('52 тижні'!E23="","",'52 тижні'!E23)</f>
        <v/>
      </c>
    </row>
    <row r="23" ht="30" customHeight="1">
      <c r="A23" s="4" t="n">
        <v>19</v>
      </c>
      <c r="B23" s="23">
        <f>IF(ISNUMBER('52 тижні'!$C$3),'52 тижні'!$C$3+7*A23-1,"")</f>
        <v/>
      </c>
      <c r="C23" s="6" t="n"/>
      <c r="D23" s="6" t="n"/>
      <c r="E23" s="6" t="n"/>
      <c r="F23" s="22">
        <f>IF('52 тижні'!E24="","",'52 тижні'!E24)</f>
        <v/>
      </c>
    </row>
    <row r="24" ht="30" customHeight="1">
      <c r="A24" s="4" t="n">
        <v>20</v>
      </c>
      <c r="B24" s="23">
        <f>IF(ISNUMBER('52 тижні'!$C$3),'52 тижні'!$C$3+7*A24-1,"")</f>
        <v/>
      </c>
      <c r="C24" s="6" t="n"/>
      <c r="D24" s="6" t="n"/>
      <c r="E24" s="6" t="n"/>
      <c r="F24" s="22">
        <f>IF('52 тижні'!E25="","",'52 тижні'!E25)</f>
        <v/>
      </c>
    </row>
    <row r="25" ht="30" customHeight="1">
      <c r="A25" s="4" t="n">
        <v>21</v>
      </c>
      <c r="B25" s="23">
        <f>IF(ISNUMBER('52 тижні'!$C$3),'52 тижні'!$C$3+7*A25-1,"")</f>
        <v/>
      </c>
      <c r="C25" s="6" t="n"/>
      <c r="D25" s="6" t="n"/>
      <c r="E25" s="6" t="n"/>
      <c r="F25" s="22">
        <f>IF('52 тижні'!E26="","",'52 тижні'!E26)</f>
        <v/>
      </c>
    </row>
    <row r="26" ht="30" customHeight="1">
      <c r="A26" s="4" t="n">
        <v>22</v>
      </c>
      <c r="B26" s="23">
        <f>IF(ISNUMBER('52 тижні'!$C$3),'52 тижні'!$C$3+7*A26-1,"")</f>
        <v/>
      </c>
      <c r="C26" s="6" t="n"/>
      <c r="D26" s="6" t="n"/>
      <c r="E26" s="6" t="n"/>
      <c r="F26" s="22">
        <f>IF('52 тижні'!E27="","",'52 тижні'!E27)</f>
        <v/>
      </c>
    </row>
    <row r="27" ht="30" customHeight="1">
      <c r="A27" s="4" t="n">
        <v>23</v>
      </c>
      <c r="B27" s="23">
        <f>IF(ISNUMBER('52 тижні'!$C$3),'52 тижні'!$C$3+7*A27-1,"")</f>
        <v/>
      </c>
      <c r="C27" s="6" t="n"/>
      <c r="D27" s="6" t="n"/>
      <c r="E27" s="6" t="n"/>
      <c r="F27" s="22">
        <f>IF('52 тижні'!E28="","",'52 тижні'!E28)</f>
        <v/>
      </c>
    </row>
    <row r="28" ht="30" customHeight="1">
      <c r="A28" s="4" t="n">
        <v>24</v>
      </c>
      <c r="B28" s="23">
        <f>IF(ISNUMBER('52 тижні'!$C$3),'52 тижні'!$C$3+7*A28-1,"")</f>
        <v/>
      </c>
      <c r="C28" s="6" t="n"/>
      <c r="D28" s="6" t="n"/>
      <c r="E28" s="6" t="n"/>
      <c r="F28" s="22">
        <f>IF('52 тижні'!E29="","",'52 тижні'!E29)</f>
        <v/>
      </c>
    </row>
    <row r="29" ht="30" customHeight="1">
      <c r="A29" s="4" t="n">
        <v>25</v>
      </c>
      <c r="B29" s="23">
        <f>IF(ISNUMBER('52 тижні'!$C$3),'52 тижні'!$C$3+7*A29-1,"")</f>
        <v/>
      </c>
      <c r="C29" s="6" t="n"/>
      <c r="D29" s="6" t="n"/>
      <c r="E29" s="6" t="n"/>
      <c r="F29" s="22">
        <f>IF('52 тижні'!E30="","",'52 тижні'!E30)</f>
        <v/>
      </c>
    </row>
    <row r="30" ht="30" customHeight="1">
      <c r="A30" s="4" t="n">
        <v>26</v>
      </c>
      <c r="B30" s="23">
        <f>IF(ISNUMBER('52 тижні'!$C$3),'52 тижні'!$C$3+7*A30-1,"")</f>
        <v/>
      </c>
      <c r="C30" s="6" t="n"/>
      <c r="D30" s="6" t="n"/>
      <c r="E30" s="6" t="n"/>
      <c r="F30" s="22">
        <f>IF('52 тижні'!E31="","",'52 тижні'!E31)</f>
        <v/>
      </c>
    </row>
    <row r="31" ht="30" customHeight="1">
      <c r="A31" s="4" t="n">
        <v>27</v>
      </c>
      <c r="B31" s="23">
        <f>IF(ISNUMBER('52 тижні'!$C$3),'52 тижні'!$C$3+7*A31-1,"")</f>
        <v/>
      </c>
      <c r="C31" s="6" t="n"/>
      <c r="D31" s="6" t="n"/>
      <c r="E31" s="6" t="n"/>
      <c r="F31" s="22">
        <f>IF('52 тижні'!E32="","",'52 тижні'!E32)</f>
        <v/>
      </c>
    </row>
    <row r="32" ht="30" customHeight="1">
      <c r="A32" s="4" t="n">
        <v>28</v>
      </c>
      <c r="B32" s="23">
        <f>IF(ISNUMBER('52 тижні'!$C$3),'52 тижні'!$C$3+7*A32-1,"")</f>
        <v/>
      </c>
      <c r="C32" s="6" t="n"/>
      <c r="D32" s="6" t="n"/>
      <c r="E32" s="6" t="n"/>
      <c r="F32" s="22">
        <f>IF('52 тижні'!E33="","",'52 тижні'!E33)</f>
        <v/>
      </c>
    </row>
    <row r="33" ht="30" customHeight="1">
      <c r="A33" s="4" t="n">
        <v>29</v>
      </c>
      <c r="B33" s="23">
        <f>IF(ISNUMBER('52 тижні'!$C$3),'52 тижні'!$C$3+7*A33-1,"")</f>
        <v/>
      </c>
      <c r="C33" s="6" t="n"/>
      <c r="D33" s="6" t="n"/>
      <c r="E33" s="6" t="n"/>
      <c r="F33" s="22">
        <f>IF('52 тижні'!E34="","",'52 тижні'!E34)</f>
        <v/>
      </c>
    </row>
    <row r="34" ht="30" customHeight="1">
      <c r="A34" s="4" t="n">
        <v>30</v>
      </c>
      <c r="B34" s="23">
        <f>IF(ISNUMBER('52 тижні'!$C$3),'52 тижні'!$C$3+7*A34-1,"")</f>
        <v/>
      </c>
      <c r="C34" s="6" t="n"/>
      <c r="D34" s="6" t="n"/>
      <c r="E34" s="6" t="n"/>
      <c r="F34" s="22">
        <f>IF('52 тижні'!E35="","",'52 тижні'!E35)</f>
        <v/>
      </c>
    </row>
    <row r="35" ht="30" customHeight="1">
      <c r="A35" s="4" t="n">
        <v>31</v>
      </c>
      <c r="B35" s="23">
        <f>IF(ISNUMBER('52 тижні'!$C$3),'52 тижні'!$C$3+7*A35-1,"")</f>
        <v/>
      </c>
      <c r="C35" s="6" t="n"/>
      <c r="D35" s="6" t="n"/>
      <c r="E35" s="6" t="n"/>
      <c r="F35" s="22">
        <f>IF('52 тижні'!E36="","",'52 тижні'!E36)</f>
        <v/>
      </c>
    </row>
    <row r="36" ht="30" customHeight="1">
      <c r="A36" s="4" t="n">
        <v>32</v>
      </c>
      <c r="B36" s="23">
        <f>IF(ISNUMBER('52 тижні'!$C$3),'52 тижні'!$C$3+7*A36-1,"")</f>
        <v/>
      </c>
      <c r="C36" s="6" t="n"/>
      <c r="D36" s="6" t="n"/>
      <c r="E36" s="6" t="n"/>
      <c r="F36" s="22">
        <f>IF('52 тижні'!E37="","",'52 тижні'!E37)</f>
        <v/>
      </c>
    </row>
    <row r="37" ht="30" customHeight="1">
      <c r="A37" s="4" t="n">
        <v>33</v>
      </c>
      <c r="B37" s="23">
        <f>IF(ISNUMBER('52 тижні'!$C$3),'52 тижні'!$C$3+7*A37-1,"")</f>
        <v/>
      </c>
      <c r="C37" s="6" t="n"/>
      <c r="D37" s="6" t="n"/>
      <c r="E37" s="6" t="n"/>
      <c r="F37" s="22">
        <f>IF('52 тижні'!E38="","",'52 тижні'!E38)</f>
        <v/>
      </c>
    </row>
    <row r="38" ht="30" customHeight="1">
      <c r="A38" s="4" t="n">
        <v>34</v>
      </c>
      <c r="B38" s="23">
        <f>IF(ISNUMBER('52 тижні'!$C$3),'52 тижні'!$C$3+7*A38-1,"")</f>
        <v/>
      </c>
      <c r="C38" s="6" t="n"/>
      <c r="D38" s="6" t="n"/>
      <c r="E38" s="6" t="n"/>
      <c r="F38" s="22">
        <f>IF('52 тижні'!E39="","",'52 тижні'!E39)</f>
        <v/>
      </c>
    </row>
    <row r="39" ht="30" customHeight="1">
      <c r="A39" s="4" t="n">
        <v>35</v>
      </c>
      <c r="B39" s="23">
        <f>IF(ISNUMBER('52 тижні'!$C$3),'52 тижні'!$C$3+7*A39-1,"")</f>
        <v/>
      </c>
      <c r="C39" s="6" t="n"/>
      <c r="D39" s="6" t="n"/>
      <c r="E39" s="6" t="n"/>
      <c r="F39" s="22">
        <f>IF('52 тижні'!E40="","",'52 тижні'!E40)</f>
        <v/>
      </c>
    </row>
    <row r="40" ht="30" customHeight="1">
      <c r="A40" s="4" t="n">
        <v>36</v>
      </c>
      <c r="B40" s="23">
        <f>IF(ISNUMBER('52 тижні'!$C$3),'52 тижні'!$C$3+7*A40-1,"")</f>
        <v/>
      </c>
      <c r="C40" s="6" t="n"/>
      <c r="D40" s="6" t="n"/>
      <c r="E40" s="6" t="n"/>
      <c r="F40" s="22">
        <f>IF('52 тижні'!E41="","",'52 тижні'!E41)</f>
        <v/>
      </c>
    </row>
    <row r="41" ht="30" customHeight="1">
      <c r="A41" s="4" t="n">
        <v>37</v>
      </c>
      <c r="B41" s="23">
        <f>IF(ISNUMBER('52 тижні'!$C$3),'52 тижні'!$C$3+7*A41-1,"")</f>
        <v/>
      </c>
      <c r="C41" s="6" t="n"/>
      <c r="D41" s="6" t="n"/>
      <c r="E41" s="6" t="n"/>
      <c r="F41" s="22">
        <f>IF('52 тижні'!E42="","",'52 тижні'!E42)</f>
        <v/>
      </c>
    </row>
    <row r="42" ht="30" customHeight="1">
      <c r="A42" s="4" t="n">
        <v>38</v>
      </c>
      <c r="B42" s="23">
        <f>IF(ISNUMBER('52 тижні'!$C$3),'52 тижні'!$C$3+7*A42-1,"")</f>
        <v/>
      </c>
      <c r="C42" s="6" t="n"/>
      <c r="D42" s="6" t="n"/>
      <c r="E42" s="6" t="n"/>
      <c r="F42" s="22">
        <f>IF('52 тижні'!E43="","",'52 тижні'!E43)</f>
        <v/>
      </c>
    </row>
    <row r="43" ht="30" customHeight="1">
      <c r="A43" s="4" t="n">
        <v>39</v>
      </c>
      <c r="B43" s="23">
        <f>IF(ISNUMBER('52 тижні'!$C$3),'52 тижні'!$C$3+7*A43-1,"")</f>
        <v/>
      </c>
      <c r="C43" s="6" t="n"/>
      <c r="D43" s="6" t="n"/>
      <c r="E43" s="6" t="n"/>
      <c r="F43" s="22">
        <f>IF('52 тижні'!E44="","",'52 тижні'!E44)</f>
        <v/>
      </c>
    </row>
    <row r="44" ht="30" customHeight="1">
      <c r="A44" s="4" t="n">
        <v>40</v>
      </c>
      <c r="B44" s="23">
        <f>IF(ISNUMBER('52 тижні'!$C$3),'52 тижні'!$C$3+7*A44-1,"")</f>
        <v/>
      </c>
      <c r="C44" s="6" t="n"/>
      <c r="D44" s="6" t="n"/>
      <c r="E44" s="6" t="n"/>
      <c r="F44" s="22">
        <f>IF('52 тижні'!E45="","",'52 тижні'!E45)</f>
        <v/>
      </c>
    </row>
    <row r="45" ht="30" customHeight="1">
      <c r="A45" s="4" t="n">
        <v>41</v>
      </c>
      <c r="B45" s="23">
        <f>IF(ISNUMBER('52 тижні'!$C$3),'52 тижні'!$C$3+7*A45-1,"")</f>
        <v/>
      </c>
      <c r="C45" s="6" t="n"/>
      <c r="D45" s="6" t="n"/>
      <c r="E45" s="6" t="n"/>
      <c r="F45" s="22">
        <f>IF('52 тижні'!E46="","",'52 тижні'!E46)</f>
        <v/>
      </c>
    </row>
    <row r="46" ht="30" customHeight="1">
      <c r="A46" s="4" t="n">
        <v>42</v>
      </c>
      <c r="B46" s="23">
        <f>IF(ISNUMBER('52 тижні'!$C$3),'52 тижні'!$C$3+7*A46-1,"")</f>
        <v/>
      </c>
      <c r="C46" s="6" t="n"/>
      <c r="D46" s="6" t="n"/>
      <c r="E46" s="6" t="n"/>
      <c r="F46" s="22">
        <f>IF('52 тижні'!E47="","",'52 тижні'!E47)</f>
        <v/>
      </c>
    </row>
    <row r="47" ht="30" customHeight="1">
      <c r="A47" s="4" t="n">
        <v>43</v>
      </c>
      <c r="B47" s="23">
        <f>IF(ISNUMBER('52 тижні'!$C$3),'52 тижні'!$C$3+7*A47-1,"")</f>
        <v/>
      </c>
      <c r="C47" s="6" t="n"/>
      <c r="D47" s="6" t="n"/>
      <c r="E47" s="6" t="n"/>
      <c r="F47" s="22">
        <f>IF('52 тижні'!E48="","",'52 тижні'!E48)</f>
        <v/>
      </c>
    </row>
    <row r="48" ht="30" customHeight="1">
      <c r="A48" s="4" t="n">
        <v>44</v>
      </c>
      <c r="B48" s="23">
        <f>IF(ISNUMBER('52 тижні'!$C$3),'52 тижні'!$C$3+7*A48-1,"")</f>
        <v/>
      </c>
      <c r="C48" s="6" t="n"/>
      <c r="D48" s="6" t="n"/>
      <c r="E48" s="6" t="n"/>
      <c r="F48" s="22">
        <f>IF('52 тижні'!E49="","",'52 тижні'!E49)</f>
        <v/>
      </c>
    </row>
    <row r="49" ht="30" customHeight="1">
      <c r="A49" s="4" t="n">
        <v>45</v>
      </c>
      <c r="B49" s="23">
        <f>IF(ISNUMBER('52 тижні'!$C$3),'52 тижні'!$C$3+7*A49-1,"")</f>
        <v/>
      </c>
      <c r="C49" s="6" t="n"/>
      <c r="D49" s="6" t="n"/>
      <c r="E49" s="6" t="n"/>
      <c r="F49" s="22">
        <f>IF('52 тижні'!E50="","",'52 тижні'!E50)</f>
        <v/>
      </c>
    </row>
    <row r="50" ht="30" customHeight="1">
      <c r="A50" s="4" t="n">
        <v>46</v>
      </c>
      <c r="B50" s="23">
        <f>IF(ISNUMBER('52 тижні'!$C$3),'52 тижні'!$C$3+7*A50-1,"")</f>
        <v/>
      </c>
      <c r="C50" s="6" t="n"/>
      <c r="D50" s="6" t="n"/>
      <c r="E50" s="6" t="n"/>
      <c r="F50" s="22">
        <f>IF('52 тижні'!E51="","",'52 тижні'!E51)</f>
        <v/>
      </c>
    </row>
    <row r="51" ht="30" customHeight="1">
      <c r="A51" s="4" t="n">
        <v>47</v>
      </c>
      <c r="B51" s="23">
        <f>IF(ISNUMBER('52 тижні'!$C$3),'52 тижні'!$C$3+7*A51-1,"")</f>
        <v/>
      </c>
      <c r="C51" s="6" t="n"/>
      <c r="D51" s="6" t="n"/>
      <c r="E51" s="6" t="n"/>
      <c r="F51" s="22">
        <f>IF('52 тижні'!E52="","",'52 тижні'!E52)</f>
        <v/>
      </c>
    </row>
    <row r="52" ht="30" customHeight="1">
      <c r="A52" s="4" t="n">
        <v>48</v>
      </c>
      <c r="B52" s="23">
        <f>IF(ISNUMBER('52 тижні'!$C$3),'52 тижні'!$C$3+7*A52-1,"")</f>
        <v/>
      </c>
      <c r="C52" s="6" t="n"/>
      <c r="D52" s="6" t="n"/>
      <c r="E52" s="6" t="n"/>
      <c r="F52" s="22">
        <f>IF('52 тижні'!E53="","",'52 тижні'!E53)</f>
        <v/>
      </c>
    </row>
    <row r="53" ht="30" customHeight="1">
      <c r="A53" s="4" t="n">
        <v>49</v>
      </c>
      <c r="B53" s="23">
        <f>IF(ISNUMBER('52 тижні'!$C$3),'52 тижні'!$C$3+7*A53-1,"")</f>
        <v/>
      </c>
      <c r="C53" s="6" t="n"/>
      <c r="D53" s="6" t="n"/>
      <c r="E53" s="6" t="n"/>
      <c r="F53" s="22">
        <f>IF('52 тижні'!E54="","",'52 тижні'!E54)</f>
        <v/>
      </c>
    </row>
    <row r="54" ht="30" customHeight="1">
      <c r="A54" s="4" t="n">
        <v>50</v>
      </c>
      <c r="B54" s="23">
        <f>IF(ISNUMBER('52 тижні'!$C$3),'52 тижні'!$C$3+7*A54-1,"")</f>
        <v/>
      </c>
      <c r="C54" s="6" t="n"/>
      <c r="D54" s="6" t="n"/>
      <c r="E54" s="6" t="n"/>
      <c r="F54" s="22">
        <f>IF('52 тижні'!E55="","",'52 тижні'!E55)</f>
        <v/>
      </c>
    </row>
    <row r="55" ht="30" customHeight="1">
      <c r="A55" s="4" t="n">
        <v>51</v>
      </c>
      <c r="B55" s="23">
        <f>IF(ISNUMBER('52 тижні'!$C$3),'52 тижні'!$C$3+7*A55-1,"")</f>
        <v/>
      </c>
      <c r="C55" s="6" t="n"/>
      <c r="D55" s="6" t="n"/>
      <c r="E55" s="6" t="n"/>
      <c r="F55" s="22">
        <f>IF('52 тижні'!E56="","",'52 тижні'!E56)</f>
        <v/>
      </c>
    </row>
    <row r="56" ht="30" customHeight="1">
      <c r="A56" s="4" t="n">
        <v>52</v>
      </c>
      <c r="B56" s="23">
        <f>IF(ISNUMBER('52 тижні'!$C$3),'52 тижні'!$C$3+7*A56-1,"")</f>
        <v/>
      </c>
      <c r="C56" s="6" t="n"/>
      <c r="D56" s="6" t="n"/>
      <c r="E56" s="6" t="n"/>
      <c r="F56" s="22">
        <f>IF('52 тижні'!E57="","",'52 тижні'!E57)</f>
        <v/>
      </c>
    </row>
  </sheetData>
  <mergeCells count="2">
    <mergeCell ref="A2:F2"/>
    <mergeCell ref="A1:F1"/>
  </mergeCells>
  <pageMargins left="0.75" right="0.75" top="1" bottom="1" header="0.5" footer="0.5"/>
  <pageSetup orientation="landscape" fitToHeight="0" fitToWidth="1"/>
  <legacyDrawing xmlns:r="http://schemas.openxmlformats.org/officeDocument/2006/relationships" r:id="anysvml"/>
</worksheet>
</file>

<file path=xl/worksheets/sheet7.xml><?xml version="1.0" encoding="utf-8"?>
<worksheet xmlns="http://schemas.openxmlformats.org/spreadsheetml/2006/main">
  <sheetPr>
    <tabColor rgb="00C9A84C"/>
    <outlinePr summaryBelow="1" summaryRight="1"/>
    <pageSetUpPr fitToPage="1"/>
  </sheetPr>
  <dimension ref="A1:G19"/>
  <sheetViews>
    <sheetView showGridLines="0" workbookViewId="0">
      <selection activeCell="A1" sqref="A1"/>
    </sheetView>
  </sheetViews>
  <sheetFormatPr baseColWidth="8" defaultRowHeight="15"/>
  <cols>
    <col width="6" customWidth="1" min="1" max="1"/>
    <col width="28" customWidth="1" min="2" max="2"/>
    <col width="22" customWidth="1" min="3" max="3"/>
    <col width="16" customWidth="1" min="4" max="4"/>
    <col width="16" customWidth="1" min="5" max="5"/>
    <col width="30" customWidth="1" min="6" max="6"/>
    <col width="52" customWidth="1" min="7" max="7"/>
  </cols>
  <sheetData>
    <row r="1" ht="30" customHeight="1">
      <c r="A1" s="1" t="inlineStr">
        <is>
          <t>Мої 5 людей і три кола</t>
        </is>
      </c>
    </row>
    <row r="2" ht="36" customHeight="1">
      <c r="A2" s="2" t="inlineStr">
        <is>
          <t>Відома думка: «ти — середнє пʼяти людей поруч» (її приписують Джиму Рону). Не формула, а привід чесно подивитись навколо. Нікого не треба кидати — коло можна змінити, додаючи.</t>
        </is>
      </c>
    </row>
    <row r="4" ht="34" customHeight="1">
      <c r="A4" s="3" t="inlineStr">
        <is>
          <t>№</t>
        </is>
      </c>
      <c r="B4" s="3" t="inlineStr">
        <is>
          <t>Імʼя</t>
        </is>
      </c>
      <c r="C4" s="3" t="inlineStr">
        <is>
          <t>Коло</t>
        </is>
      </c>
      <c r="D4" s="3" t="inlineStr">
        <is>
          <t>Годин на тиждень разом</t>
        </is>
      </c>
      <c r="E4" s="3" t="inlineStr">
        <is>
          <t>Вірить у мене?</t>
        </is>
      </c>
      <c r="F4" s="3" t="inlineStr">
        <is>
          <t>Нотатка</t>
        </is>
      </c>
    </row>
    <row r="5" ht="26" customHeight="1">
      <c r="A5" s="4" t="n">
        <v>1</v>
      </c>
      <c r="B5" s="6" t="n"/>
      <c r="C5" s="13" t="n"/>
      <c r="D5" s="13" t="n"/>
      <c r="E5" s="13" t="n"/>
      <c r="F5" s="6" t="n"/>
    </row>
    <row r="6" ht="26" customHeight="1">
      <c r="A6" s="4" t="n">
        <v>2</v>
      </c>
      <c r="B6" s="6" t="n"/>
      <c r="C6" s="13" t="n"/>
      <c r="D6" s="13" t="n"/>
      <c r="E6" s="13" t="n"/>
      <c r="F6" s="6" t="n"/>
    </row>
    <row r="7" ht="26" customHeight="1">
      <c r="A7" s="4" t="n">
        <v>3</v>
      </c>
      <c r="B7" s="6" t="n"/>
      <c r="C7" s="13" t="n"/>
      <c r="D7" s="13" t="n"/>
      <c r="E7" s="13" t="n"/>
      <c r="F7" s="6" t="n"/>
    </row>
    <row r="8" ht="26" customHeight="1">
      <c r="A8" s="4" t="n">
        <v>4</v>
      </c>
      <c r="B8" s="6" t="n"/>
      <c r="C8" s="13" t="n"/>
      <c r="D8" s="13" t="n"/>
      <c r="E8" s="13" t="n"/>
      <c r="F8" s="6" t="n"/>
    </row>
    <row r="9" ht="26" customHeight="1">
      <c r="A9" s="4" t="n">
        <v>5</v>
      </c>
      <c r="B9" s="6" t="n"/>
      <c r="C9" s="13" t="n"/>
      <c r="D9" s="13" t="n"/>
      <c r="E9" s="13" t="n"/>
      <c r="F9" s="6" t="n"/>
    </row>
    <row r="10">
      <c r="C10" s="29" t="inlineStr">
        <is>
          <t>людей</t>
        </is>
      </c>
      <c r="D10" s="29" t="inlineStr">
        <is>
          <t>годин разом</t>
        </is>
      </c>
    </row>
    <row r="11">
      <c r="B11" s="11" t="inlineStr">
        <is>
          <t>Коло 1 · підтримує</t>
        </is>
      </c>
      <c r="C11" s="17">
        <f>COUNTIF(C5:C9,"1 · підтримує")</f>
        <v/>
      </c>
      <c r="D11" s="30">
        <f>SUMIF(C5:C9,"1 · підтримує",D5:D9)</f>
        <v/>
      </c>
    </row>
    <row r="12">
      <c r="B12" s="11" t="inlineStr">
        <is>
          <t>Коло 2 · нейтральний</t>
        </is>
      </c>
      <c r="C12" s="17">
        <f>COUNTIF(C5:C9,"2 · нейтральний")</f>
        <v/>
      </c>
      <c r="D12" s="30">
        <f>SUMIF(C5:C9,"2 · нейтральний",D5:D9)</f>
        <v/>
      </c>
    </row>
    <row r="13">
      <c r="B13" s="11" t="inlineStr">
        <is>
          <t>Коло 3 · тягне назад</t>
        </is>
      </c>
      <c r="C13" s="17">
        <f>COUNTIF(C5:C9,"3 · тягне назад")</f>
        <v/>
      </c>
      <c r="D13" s="30">
        <f>SUMIF(C5:C9,"3 · тягне назад",D5:D9)</f>
        <v/>
      </c>
    </row>
    <row r="14">
      <c r="B14" s="11" t="inlineStr">
        <is>
          <t>Вірять у мене</t>
        </is>
      </c>
      <c r="C14" s="8">
        <f>COUNTIF(E5:E9,"так")&amp;" з 5"</f>
        <v/>
      </c>
    </row>
    <row r="15">
      <c r="G15" s="31" t="inlineStr">
        <is>
          <t>Приклад / підказка</t>
        </is>
      </c>
    </row>
    <row r="16" ht="28" customHeight="1">
      <c r="B16" s="11" t="inlineStr">
        <is>
          <t>Кого додати</t>
        </is>
      </c>
      <c r="C16" s="6" t="n"/>
      <c r="G16" s="7" t="inlineStr">
        <is>
          <t>людина, яка вже робить те, чого я хочу</t>
        </is>
      </c>
    </row>
    <row r="17" ht="28" customHeight="1">
      <c r="B17" s="11" t="inlineStr">
        <is>
          <t>З ким менше часу</t>
        </is>
      </c>
      <c r="C17" s="6" t="n"/>
      <c r="G17" s="7" t="inlineStr">
        <is>
          <t>хто знецінює мої кроки</t>
        </is>
      </c>
    </row>
    <row r="18" ht="28" customHeight="1">
      <c r="B18" s="11" t="inlineStr">
        <is>
          <t>Спільнота за інтересом</t>
        </is>
      </c>
      <c r="C18" s="6" t="n"/>
      <c r="G18" s="7" t="inlineStr">
        <is>
          <t>куди я піду</t>
        </is>
      </c>
    </row>
    <row r="19" ht="28" customHeight="1">
      <c r="B19" s="9" t="inlineStr">
        <is>
          <t>Мій крок на цей місяць</t>
        </is>
      </c>
      <c r="C19" s="6" t="n"/>
      <c r="G19" s="7" t="inlineStr">
        <is>
          <t>наприклад: одна зустріч з людиною, яка вже робить те, чого я хочу</t>
        </is>
      </c>
    </row>
  </sheetData>
  <mergeCells count="6">
    <mergeCell ref="A2:F2"/>
    <mergeCell ref="C18:F18"/>
    <mergeCell ref="C17:F17"/>
    <mergeCell ref="A1:F1"/>
    <mergeCell ref="C16:F16"/>
    <mergeCell ref="C19:F19"/>
  </mergeCells>
  <dataValidations count="3">
    <dataValidation sqref="C5 C6 C7 C8 C9" showDropDown="0" showInputMessage="0" showErrorMessage="0" allowBlank="1" type="list">
      <formula1>"1 · підтримує,2 · нейтральний,3 · тягне назад"</formula1>
    </dataValidation>
    <dataValidation sqref="E5 E6 E7 E8 E9" showDropDown="0" showInputMessage="0" showErrorMessage="0" allowBlank="1" type="list">
      <formula1>"так,ні"</formula1>
    </dataValidation>
    <dataValidation sqref="D5 D6 D7 D8 D9" showDropDown="0" showInputMessage="0" showErrorMessage="0" allowBlank="1" type="decimal" operator="between">
      <formula1>0</formula1>
      <formula2>168</formula2>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tabColor rgb="00C9A84C"/>
    <outlinePr summaryBelow="1" summaryRight="1"/>
    <pageSetUpPr fitToPage="1"/>
  </sheetPr>
  <dimension ref="A1:J20"/>
  <sheetViews>
    <sheetView showGridLines="0" workbookViewId="0">
      <selection activeCell="A1" sqref="A1"/>
    </sheetView>
  </sheetViews>
  <sheetFormatPr baseColWidth="8" defaultRowHeight="15"/>
  <cols>
    <col width="6" customWidth="1" min="1" max="1"/>
    <col width="12" customWidth="1" min="2" max="2"/>
    <col width="34" customWidth="1" min="3" max="3"/>
    <col width="12" customWidth="1" min="4" max="4"/>
    <col width="11" customWidth="1" min="5" max="5"/>
    <col width="12" customWidth="1" min="6" max="6"/>
    <col width="11" customWidth="1" min="7" max="7"/>
    <col width="13" customWidth="1" min="8" max="8"/>
    <col width="40" customWidth="1" min="9" max="9"/>
    <col width="11" customWidth="1" min="10" max="10"/>
  </cols>
  <sheetData>
    <row r="1" ht="30" customHeight="1">
      <c r="A1" s="1" t="inlineStr">
        <is>
          <t>12 книг за рік</t>
        </is>
      </c>
    </row>
    <row r="2" ht="36" customHeight="1">
      <c r="A2" s="2" t="inlineStr">
        <is>
          <t>Одна книга на місяць. Чергуй: одна — під твою ціль, одна — для голови. Сторінок на день — просто ділення: сторінки ÷ 30. Приклад — у примітках до першого рядка.</t>
        </is>
      </c>
    </row>
    <row r="4" ht="34" customHeight="1">
      <c r="A4" s="3" t="inlineStr">
        <is>
          <t>№</t>
        </is>
      </c>
      <c r="B4" s="3" t="inlineStr">
        <is>
          <t>Місяць</t>
        </is>
      </c>
      <c r="C4" s="3" t="inlineStr">
        <is>
          <t>Назва і автор</t>
        </is>
      </c>
      <c r="D4" s="3" t="inlineStr">
        <is>
          <t>Для чого</t>
        </is>
      </c>
      <c r="E4" s="3" t="inlineStr">
        <is>
          <t>Сторінок</t>
        </is>
      </c>
      <c r="F4" s="3" t="inlineStr">
        <is>
          <t>Прочитав</t>
        </is>
      </c>
      <c r="G4" s="3" t="inlineStr">
        <is>
          <t>Прочитано</t>
        </is>
      </c>
      <c r="H4" s="3" t="inlineStr">
        <is>
          <t>Сторінок на день</t>
        </is>
      </c>
      <c r="I4" s="3" t="inlineStr">
        <is>
          <t>Одна думка, яку забираю</t>
        </is>
      </c>
      <c r="J4" s="3" t="inlineStr">
        <is>
          <t>Дочитав</t>
        </is>
      </c>
    </row>
    <row r="5" ht="26" customHeight="1">
      <c r="A5" s="4" t="n">
        <v>1</v>
      </c>
      <c r="B5" s="19" t="inlineStr">
        <is>
          <t>місяць 1</t>
        </is>
      </c>
      <c r="C5" s="6" t="n"/>
      <c r="D5" s="13" t="n"/>
      <c r="E5" s="13" t="n"/>
      <c r="F5" s="13" t="n"/>
      <c r="G5" s="32">
        <f>IF(OR(NOT(ISNUMBER(E5)),E5=0,NOT(ISNUMBER(F5))),"",MIN(1,F5/E5))</f>
        <v/>
      </c>
      <c r="H5" s="33">
        <f>IF(ISNUMBER(E5),ROUNDUP(E5/30,0),"")</f>
        <v/>
      </c>
      <c r="I5" s="6" t="n"/>
      <c r="J5" s="8">
        <f>IF(AND(ISNUMBER(E5),ISNUMBER(F5),E5&gt;0),IF(F5&gt;=E5,"✓",""),"")</f>
        <v/>
      </c>
    </row>
    <row r="6" ht="26" customHeight="1">
      <c r="A6" s="4" t="n">
        <v>2</v>
      </c>
      <c r="B6" s="19" t="inlineStr">
        <is>
          <t>місяць 2</t>
        </is>
      </c>
      <c r="C6" s="6" t="n"/>
      <c r="D6" s="13" t="n"/>
      <c r="E6" s="13" t="n"/>
      <c r="F6" s="13" t="n"/>
      <c r="G6" s="32">
        <f>IF(OR(NOT(ISNUMBER(E6)),E6=0,NOT(ISNUMBER(F6))),"",MIN(1,F6/E6))</f>
        <v/>
      </c>
      <c r="H6" s="33">
        <f>IF(ISNUMBER(E6),ROUNDUP(E6/30,0),"")</f>
        <v/>
      </c>
      <c r="I6" s="6" t="n"/>
      <c r="J6" s="8">
        <f>IF(AND(ISNUMBER(E6),ISNUMBER(F6),E6&gt;0),IF(F6&gt;=E6,"✓",""),"")</f>
        <v/>
      </c>
    </row>
    <row r="7" ht="26" customHeight="1">
      <c r="A7" s="4" t="n">
        <v>3</v>
      </c>
      <c r="B7" s="19" t="inlineStr">
        <is>
          <t>місяць 3</t>
        </is>
      </c>
      <c r="C7" s="6" t="n"/>
      <c r="D7" s="13" t="n"/>
      <c r="E7" s="13" t="n"/>
      <c r="F7" s="13" t="n"/>
      <c r="G7" s="32">
        <f>IF(OR(NOT(ISNUMBER(E7)),E7=0,NOT(ISNUMBER(F7))),"",MIN(1,F7/E7))</f>
        <v/>
      </c>
      <c r="H7" s="33">
        <f>IF(ISNUMBER(E7),ROUNDUP(E7/30,0),"")</f>
        <v/>
      </c>
      <c r="I7" s="6" t="n"/>
      <c r="J7" s="8">
        <f>IF(AND(ISNUMBER(E7),ISNUMBER(F7),E7&gt;0),IF(F7&gt;=E7,"✓",""),"")</f>
        <v/>
      </c>
    </row>
    <row r="8" ht="26" customHeight="1">
      <c r="A8" s="4" t="n">
        <v>4</v>
      </c>
      <c r="B8" s="19" t="inlineStr">
        <is>
          <t>місяць 4</t>
        </is>
      </c>
      <c r="C8" s="6" t="n"/>
      <c r="D8" s="13" t="n"/>
      <c r="E8" s="13" t="n"/>
      <c r="F8" s="13" t="n"/>
      <c r="G8" s="32">
        <f>IF(OR(NOT(ISNUMBER(E8)),E8=0,NOT(ISNUMBER(F8))),"",MIN(1,F8/E8))</f>
        <v/>
      </c>
      <c r="H8" s="33">
        <f>IF(ISNUMBER(E8),ROUNDUP(E8/30,0),"")</f>
        <v/>
      </c>
      <c r="I8" s="6" t="n"/>
      <c r="J8" s="8">
        <f>IF(AND(ISNUMBER(E8),ISNUMBER(F8),E8&gt;0),IF(F8&gt;=E8,"✓",""),"")</f>
        <v/>
      </c>
    </row>
    <row r="9" ht="26" customHeight="1">
      <c r="A9" s="4" t="n">
        <v>5</v>
      </c>
      <c r="B9" s="19" t="inlineStr">
        <is>
          <t>місяць 5</t>
        </is>
      </c>
      <c r="C9" s="6" t="n"/>
      <c r="D9" s="13" t="n"/>
      <c r="E9" s="13" t="n"/>
      <c r="F9" s="13" t="n"/>
      <c r="G9" s="32">
        <f>IF(OR(NOT(ISNUMBER(E9)),E9=0,NOT(ISNUMBER(F9))),"",MIN(1,F9/E9))</f>
        <v/>
      </c>
      <c r="H9" s="33">
        <f>IF(ISNUMBER(E9),ROUNDUP(E9/30,0),"")</f>
        <v/>
      </c>
      <c r="I9" s="6" t="n"/>
      <c r="J9" s="8">
        <f>IF(AND(ISNUMBER(E9),ISNUMBER(F9),E9&gt;0),IF(F9&gt;=E9,"✓",""),"")</f>
        <v/>
      </c>
    </row>
    <row r="10" ht="26" customHeight="1">
      <c r="A10" s="4" t="n">
        <v>6</v>
      </c>
      <c r="B10" s="19" t="inlineStr">
        <is>
          <t>місяць 6</t>
        </is>
      </c>
      <c r="C10" s="6" t="n"/>
      <c r="D10" s="13" t="n"/>
      <c r="E10" s="13" t="n"/>
      <c r="F10" s="13" t="n"/>
      <c r="G10" s="32">
        <f>IF(OR(NOT(ISNUMBER(E10)),E10=0,NOT(ISNUMBER(F10))),"",MIN(1,F10/E10))</f>
        <v/>
      </c>
      <c r="H10" s="33">
        <f>IF(ISNUMBER(E10),ROUNDUP(E10/30,0),"")</f>
        <v/>
      </c>
      <c r="I10" s="6" t="n"/>
      <c r="J10" s="8">
        <f>IF(AND(ISNUMBER(E10),ISNUMBER(F10),E10&gt;0),IF(F10&gt;=E10,"✓",""),"")</f>
        <v/>
      </c>
    </row>
    <row r="11" ht="26" customHeight="1">
      <c r="A11" s="4" t="n">
        <v>7</v>
      </c>
      <c r="B11" s="19" t="inlineStr">
        <is>
          <t>місяць 7</t>
        </is>
      </c>
      <c r="C11" s="6" t="n"/>
      <c r="D11" s="13" t="n"/>
      <c r="E11" s="13" t="n"/>
      <c r="F11" s="13" t="n"/>
      <c r="G11" s="32">
        <f>IF(OR(NOT(ISNUMBER(E11)),E11=0,NOT(ISNUMBER(F11))),"",MIN(1,F11/E11))</f>
        <v/>
      </c>
      <c r="H11" s="33">
        <f>IF(ISNUMBER(E11),ROUNDUP(E11/30,0),"")</f>
        <v/>
      </c>
      <c r="I11" s="6" t="n"/>
      <c r="J11" s="8">
        <f>IF(AND(ISNUMBER(E11),ISNUMBER(F11),E11&gt;0),IF(F11&gt;=E11,"✓",""),"")</f>
        <v/>
      </c>
    </row>
    <row r="12" ht="26" customHeight="1">
      <c r="A12" s="4" t="n">
        <v>8</v>
      </c>
      <c r="B12" s="19" t="inlineStr">
        <is>
          <t>місяць 8</t>
        </is>
      </c>
      <c r="C12" s="6" t="n"/>
      <c r="D12" s="13" t="n"/>
      <c r="E12" s="13" t="n"/>
      <c r="F12" s="13" t="n"/>
      <c r="G12" s="32">
        <f>IF(OR(NOT(ISNUMBER(E12)),E12=0,NOT(ISNUMBER(F12))),"",MIN(1,F12/E12))</f>
        <v/>
      </c>
      <c r="H12" s="33">
        <f>IF(ISNUMBER(E12),ROUNDUP(E12/30,0),"")</f>
        <v/>
      </c>
      <c r="I12" s="6" t="n"/>
      <c r="J12" s="8">
        <f>IF(AND(ISNUMBER(E12),ISNUMBER(F12),E12&gt;0),IF(F12&gt;=E12,"✓",""),"")</f>
        <v/>
      </c>
    </row>
    <row r="13" ht="26" customHeight="1">
      <c r="A13" s="4" t="n">
        <v>9</v>
      </c>
      <c r="B13" s="19" t="inlineStr">
        <is>
          <t>місяць 9</t>
        </is>
      </c>
      <c r="C13" s="6" t="n"/>
      <c r="D13" s="13" t="n"/>
      <c r="E13" s="13" t="n"/>
      <c r="F13" s="13" t="n"/>
      <c r="G13" s="32">
        <f>IF(OR(NOT(ISNUMBER(E13)),E13=0,NOT(ISNUMBER(F13))),"",MIN(1,F13/E13))</f>
        <v/>
      </c>
      <c r="H13" s="33">
        <f>IF(ISNUMBER(E13),ROUNDUP(E13/30,0),"")</f>
        <v/>
      </c>
      <c r="I13" s="6" t="n"/>
      <c r="J13" s="8">
        <f>IF(AND(ISNUMBER(E13),ISNUMBER(F13),E13&gt;0),IF(F13&gt;=E13,"✓",""),"")</f>
        <v/>
      </c>
    </row>
    <row r="14" ht="26" customHeight="1">
      <c r="A14" s="4" t="n">
        <v>10</v>
      </c>
      <c r="B14" s="19" t="inlineStr">
        <is>
          <t>місяць 10</t>
        </is>
      </c>
      <c r="C14" s="6" t="n"/>
      <c r="D14" s="13" t="n"/>
      <c r="E14" s="13" t="n"/>
      <c r="F14" s="13" t="n"/>
      <c r="G14" s="32">
        <f>IF(OR(NOT(ISNUMBER(E14)),E14=0,NOT(ISNUMBER(F14))),"",MIN(1,F14/E14))</f>
        <v/>
      </c>
      <c r="H14" s="33">
        <f>IF(ISNUMBER(E14),ROUNDUP(E14/30,0),"")</f>
        <v/>
      </c>
      <c r="I14" s="6" t="n"/>
      <c r="J14" s="8">
        <f>IF(AND(ISNUMBER(E14),ISNUMBER(F14),E14&gt;0),IF(F14&gt;=E14,"✓",""),"")</f>
        <v/>
      </c>
    </row>
    <row r="15" ht="26" customHeight="1">
      <c r="A15" s="4" t="n">
        <v>11</v>
      </c>
      <c r="B15" s="19" t="inlineStr">
        <is>
          <t>місяць 11</t>
        </is>
      </c>
      <c r="C15" s="6" t="n"/>
      <c r="D15" s="13" t="n"/>
      <c r="E15" s="13" t="n"/>
      <c r="F15" s="13" t="n"/>
      <c r="G15" s="32">
        <f>IF(OR(NOT(ISNUMBER(E15)),E15=0,NOT(ISNUMBER(F15))),"",MIN(1,F15/E15))</f>
        <v/>
      </c>
      <c r="H15" s="33">
        <f>IF(ISNUMBER(E15),ROUNDUP(E15/30,0),"")</f>
        <v/>
      </c>
      <c r="I15" s="6" t="n"/>
      <c r="J15" s="8">
        <f>IF(AND(ISNUMBER(E15),ISNUMBER(F15),E15&gt;0),IF(F15&gt;=E15,"✓",""),"")</f>
        <v/>
      </c>
    </row>
    <row r="16" ht="26" customHeight="1">
      <c r="A16" s="4" t="n">
        <v>12</v>
      </c>
      <c r="B16" s="19" t="inlineStr">
        <is>
          <t>місяць 12</t>
        </is>
      </c>
      <c r="C16" s="6" t="n"/>
      <c r="D16" s="13" t="n"/>
      <c r="E16" s="13" t="n"/>
      <c r="F16" s="13" t="n"/>
      <c r="G16" s="32">
        <f>IF(OR(NOT(ISNUMBER(E16)),E16=0,NOT(ISNUMBER(F16))),"",MIN(1,F16/E16))</f>
        <v/>
      </c>
      <c r="H16" s="33">
        <f>IF(ISNUMBER(E16),ROUNDUP(E16/30,0),"")</f>
        <v/>
      </c>
      <c r="I16" s="6" t="n"/>
      <c r="J16" s="8">
        <f>IF(AND(ISNUMBER(E16),ISNUMBER(F16),E16&gt;0),IF(F16&gt;=E16,"✓",""),"")</f>
        <v/>
      </c>
    </row>
    <row r="18">
      <c r="C18" s="11" t="inlineStr">
        <is>
          <t>Книг дочитано</t>
        </is>
      </c>
      <c r="D18" s="8">
        <f>COUNTIF(J5:J16,"✓")&amp;" з 12"</f>
        <v/>
      </c>
    </row>
    <row r="19">
      <c r="C19" s="11" t="inlineStr">
        <is>
          <t>Сторінок прочитано</t>
        </is>
      </c>
      <c r="D19" s="17">
        <f>SUM(F5:F16)</f>
        <v/>
      </c>
    </row>
    <row r="20">
      <c r="C20" s="11" t="inlineStr">
        <is>
          <t>Під ціль / для голови</t>
        </is>
      </c>
      <c r="D20" s="8">
        <f>COUNTIF(D5:D16,"ціль")&amp;" / "&amp;COUNTIF(D5:D16,"голова")</f>
        <v/>
      </c>
    </row>
  </sheetData>
  <mergeCells count="2">
    <mergeCell ref="A1:J1"/>
    <mergeCell ref="A2:J2"/>
  </mergeCells>
  <conditionalFormatting sqref="J5:J16">
    <cfRule type="cellIs" priority="1" operator="equal" dxfId="4">
      <formula>"✓"</formula>
    </cfRule>
  </conditionalFormatting>
  <dataValidations count="2">
    <dataValidation sqref="D5 D6 D7 D8 D9 D10 D11 D12 D13 D14 D15 D16" showDropDown="0" showInputMessage="0" showErrorMessage="0" allowBlank="1" type="list">
      <formula1>"ціль,голова"</formula1>
    </dataValidation>
    <dataValidation sqref="E5 E6 E7 E8 E9 E10 E11 E12 E13 E14 E15 E16 F5 F6 F7 F8 F9 F10 F11 F12 F13 F14 F15 F16" showDropDown="0" showInputMessage="0" showErrorMessage="0" allowBlank="1" type="whole" operator="between">
      <formula1>0</formula1>
      <formula2>5000</formula2>
    </dataValidation>
  </dataValidations>
  <pageMargins left="0.75" right="0.75" top="1" bottom="1" header="0.5" footer="0.5"/>
  <pageSetup orientation="landscape" fitToHeight="0"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2026-10-19T18:24:01Z</dcterms:created>
  <dcterms:modified xmlns:dcterms="http://purl.org/dc/terms/" xmlns:xsi="http://www.w3.org/2001/XMLSchema-instance" xsi:type="dcterms:W3CDTF">2026-10-19T18:24:01Z</dcterms:modified>
</cp:coreProperties>
</file>